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Felles\DST\FTO\34. Funksjonsprosjekt NRH og NSA\Medvirkning pulje 1\D - Endoskopi\Nye Rikshospitalet\Særmøte 2\"/>
    </mc:Choice>
  </mc:AlternateContent>
  <bookViews>
    <workbookView xWindow="0" yWindow="0" windowWidth="30720" windowHeight="13510" tabRatio="370"/>
  </bookViews>
  <sheets>
    <sheet name="Laber og aktivitet 2030 KUN NRH" sheetId="1" r:id="rId1"/>
    <sheet name="Laber J4" sheetId="2" r:id="rId2"/>
    <sheet name="Minutter-desimal" sheetId="4" r:id="rId3"/>
  </sheets>
  <definedNames>
    <definedName name="_xlnm._FilterDatabase" localSheetId="1" hidden="1">'Laber J4'!$B$5:$K$15</definedName>
    <definedName name="_xlnm._FilterDatabase" localSheetId="0" hidden="1">'Laber og aktivitet 2030 KUN NRH'!$A$14:$X$27</definedName>
    <definedName name="Prosjektliste" localSheetId="0">#REF!</definedName>
    <definedName name="Prosjektliste">#REF!</definedName>
    <definedName name="ProsjektStart" localSheetId="0">#REF!</definedName>
    <definedName name="ProsjektStar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L27" i="1"/>
  <c r="E13" i="1"/>
  <c r="CN23" i="1"/>
  <c r="CN22" i="1"/>
  <c r="CJ11" i="1" s="1"/>
  <c r="CM16" i="1"/>
  <c r="CM17" i="1"/>
  <c r="CM18" i="1"/>
  <c r="CM15" i="1"/>
  <c r="CI11" i="1" s="1"/>
  <c r="CL18" i="1"/>
  <c r="CL19" i="1"/>
  <c r="CL20" i="1"/>
  <c r="CL21" i="1"/>
  <c r="CL17" i="1"/>
  <c r="CD23" i="1"/>
  <c r="CD22" i="1"/>
  <c r="BZ11" i="1" s="1"/>
  <c r="CC18" i="1"/>
  <c r="CC17" i="1"/>
  <c r="BY11" i="1" s="1"/>
  <c r="CB16" i="1"/>
  <c r="CB17" i="1"/>
  <c r="CB18" i="1"/>
  <c r="CB19" i="1"/>
  <c r="CB20" i="1"/>
  <c r="CB21" i="1"/>
  <c r="CB15" i="1"/>
  <c r="BT23" i="1"/>
  <c r="BT22" i="1"/>
  <c r="BP11" i="1" s="1"/>
  <c r="BS18" i="1"/>
  <c r="BS17" i="1"/>
  <c r="BR18" i="1"/>
  <c r="BR19" i="1"/>
  <c r="BR20" i="1"/>
  <c r="BR21" i="1"/>
  <c r="BR17" i="1"/>
  <c r="BJ23" i="1"/>
  <c r="BJ22" i="1"/>
  <c r="BF11" i="1" s="1"/>
  <c r="BI16" i="1"/>
  <c r="BI17" i="1"/>
  <c r="BI18" i="1"/>
  <c r="BI15" i="1"/>
  <c r="BH18" i="1"/>
  <c r="BH19" i="1"/>
  <c r="BH20" i="1"/>
  <c r="BH21" i="1"/>
  <c r="BH17" i="1"/>
  <c r="AZ23" i="1"/>
  <c r="AZ22" i="1"/>
  <c r="AV11" i="1" s="1"/>
  <c r="AY18" i="1"/>
  <c r="AY17" i="1"/>
  <c r="AU11" i="1" s="1"/>
  <c r="AX16" i="1"/>
  <c r="AX17" i="1"/>
  <c r="AX18" i="1"/>
  <c r="AX19" i="1"/>
  <c r="AX20" i="1"/>
  <c r="AX21" i="1"/>
  <c r="AX15" i="1"/>
  <c r="AP23" i="1"/>
  <c r="AP22" i="1"/>
  <c r="AL11" i="1" s="1"/>
  <c r="AO18" i="1"/>
  <c r="AO17" i="1"/>
  <c r="AN18" i="1"/>
  <c r="AN19" i="1"/>
  <c r="AN20" i="1"/>
  <c r="AN21" i="1"/>
  <c r="AN17" i="1"/>
  <c r="AF23" i="1"/>
  <c r="AF22" i="1"/>
  <c r="V23" i="1"/>
  <c r="V22" i="1"/>
  <c r="U18" i="1"/>
  <c r="U17" i="1"/>
  <c r="R11" i="1" s="1"/>
  <c r="AR11" i="1" l="1"/>
  <c r="AX11" i="1" s="1"/>
  <c r="BB11" i="1"/>
  <c r="CF11" i="1"/>
  <c r="CL11" i="1" s="1"/>
  <c r="BV11" i="1"/>
  <c r="U11" i="1"/>
  <c r="BL11" i="1"/>
  <c r="S11" i="1"/>
  <c r="BO11" i="1"/>
  <c r="CB11" i="1"/>
  <c r="BR11" i="1"/>
  <c r="AB11" i="1"/>
  <c r="AK11" i="1"/>
  <c r="AH11" i="1"/>
  <c r="AN11" i="1" s="1"/>
  <c r="BE11" i="1"/>
  <c r="CK12" i="1"/>
  <c r="CJ12" i="1"/>
  <c r="CI12" i="1"/>
  <c r="CH12" i="1"/>
  <c r="CG12" i="1"/>
  <c r="CF12" i="1"/>
  <c r="O12" i="1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BH11" i="1" l="1"/>
  <c r="CL12" i="1"/>
  <c r="CA12" i="1" l="1"/>
  <c r="BZ12" i="1"/>
  <c r="BY12" i="1"/>
  <c r="BX12" i="1"/>
  <c r="BW12" i="1"/>
  <c r="BV12" i="1"/>
  <c r="BQ12" i="1"/>
  <c r="BP12" i="1"/>
  <c r="BO12" i="1"/>
  <c r="BN12" i="1"/>
  <c r="BM12" i="1"/>
  <c r="BL12" i="1"/>
  <c r="BG12" i="1"/>
  <c r="BF12" i="1"/>
  <c r="BE12" i="1"/>
  <c r="BD12" i="1"/>
  <c r="BC12" i="1"/>
  <c r="BB12" i="1"/>
  <c r="AW12" i="1"/>
  <c r="AV12" i="1"/>
  <c r="AU12" i="1"/>
  <c r="AT12" i="1"/>
  <c r="AS12" i="1"/>
  <c r="AR12" i="1"/>
  <c r="X12" i="1"/>
  <c r="AE16" i="1"/>
  <c r="AE17" i="1"/>
  <c r="AE18" i="1"/>
  <c r="AE15" i="1"/>
  <c r="AD19" i="1"/>
  <c r="AD20" i="1"/>
  <c r="AD21" i="1"/>
  <c r="AD18" i="1"/>
  <c r="AD17" i="1"/>
  <c r="L19" i="1"/>
  <c r="M19" i="1"/>
  <c r="AA11" i="1" l="1"/>
  <c r="X11" i="1"/>
  <c r="AD11" i="1" s="1"/>
  <c r="M11" i="1" s="1"/>
  <c r="BR12" i="1"/>
  <c r="CB12" i="1"/>
  <c r="BH12" i="1"/>
  <c r="AX12" i="1"/>
  <c r="M16" i="1"/>
  <c r="M17" i="1"/>
  <c r="M18" i="1"/>
  <c r="M20" i="1"/>
  <c r="M21" i="1"/>
  <c r="M22" i="1"/>
  <c r="M23" i="1"/>
  <c r="M24" i="1"/>
  <c r="M25" i="1"/>
  <c r="M26" i="1"/>
  <c r="M15" i="1"/>
  <c r="L16" i="1"/>
  <c r="L17" i="1"/>
  <c r="L18" i="1"/>
  <c r="L20" i="1"/>
  <c r="L21" i="1"/>
  <c r="L22" i="1"/>
  <c r="L23" i="1"/>
  <c r="L24" i="1"/>
  <c r="L25" i="1"/>
  <c r="L26" i="1"/>
  <c r="L15" i="1"/>
  <c r="AH12" i="1" l="1"/>
  <c r="AI12" i="1"/>
  <c r="AJ12" i="1"/>
  <c r="AK12" i="1"/>
  <c r="AL12" i="1"/>
  <c r="AM12" i="1"/>
  <c r="P12" i="1"/>
  <c r="Q12" i="1"/>
  <c r="R12" i="1"/>
  <c r="S12" i="1"/>
  <c r="T12" i="1"/>
  <c r="Y12" i="1"/>
  <c r="Z12" i="1"/>
  <c r="AA12" i="1"/>
  <c r="AB12" i="1"/>
  <c r="AC12" i="1"/>
  <c r="U12" i="1" l="1"/>
  <c r="AD12" i="1"/>
  <c r="AN12" i="1"/>
  <c r="M12" i="1" l="1"/>
</calcChain>
</file>

<file path=xl/comments1.xml><?xml version="1.0" encoding="utf-8"?>
<comments xmlns="http://schemas.openxmlformats.org/spreadsheetml/2006/main">
  <authors>
    <author>Else Riise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</rPr>
          <t>Else Riise:</t>
        </r>
        <r>
          <rPr>
            <sz val="9"/>
            <color indexed="81"/>
            <rFont val="Tahoma"/>
            <family val="2"/>
          </rPr>
          <t xml:space="preserve">
 Mulig at normalanslag på 1,5 er mer representativt.
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Else Riise:</t>
        </r>
        <r>
          <rPr>
            <sz val="9"/>
            <color indexed="81"/>
            <rFont val="Tahoma"/>
            <family val="2"/>
          </rPr>
          <t xml:space="preserve">
 Mulig at normalanslag på 1,5 er mer representativt.</t>
        </r>
      </text>
    </comment>
  </commentList>
</comments>
</file>

<file path=xl/sharedStrings.xml><?xml version="1.0" encoding="utf-8"?>
<sst xmlns="http://schemas.openxmlformats.org/spreadsheetml/2006/main" count="328" uniqueCount="154">
  <si>
    <t>Romfnr</t>
  </si>
  <si>
    <t>Romnavn og rombetegnelse</t>
  </si>
  <si>
    <t>Kommentarer</t>
  </si>
  <si>
    <t>04.01.163</t>
  </si>
  <si>
    <t>Undersøkelse, ERCP</t>
  </si>
  <si>
    <t>04.01.164</t>
  </si>
  <si>
    <t>04.01.165</t>
  </si>
  <si>
    <t>Undersøkelse, endoskopi</t>
  </si>
  <si>
    <t>04.01.166</t>
  </si>
  <si>
    <t>04.01.167</t>
  </si>
  <si>
    <t>04.01.168</t>
  </si>
  <si>
    <t>04.01.169</t>
  </si>
  <si>
    <t xml:space="preserve">Samlepott for Akuttmottaket </t>
  </si>
  <si>
    <t>Antallet må kvalitetssikres</t>
  </si>
  <si>
    <t xml:space="preserve">Samlepott for Intensiv </t>
  </si>
  <si>
    <t>Samlepott for operasjon</t>
  </si>
  <si>
    <t>Laber NRH</t>
  </si>
  <si>
    <t>Bygg: Navn</t>
  </si>
  <si>
    <t>Plan: Navn</t>
  </si>
  <si>
    <t>Romforklaring</t>
  </si>
  <si>
    <t>Programmert areal</t>
  </si>
  <si>
    <t>Prosj areal:</t>
  </si>
  <si>
    <t>RFP status</t>
  </si>
  <si>
    <t>Utstyr i rom: Status</t>
  </si>
  <si>
    <t>Rombetegnelse</t>
  </si>
  <si>
    <t>Bygg J4</t>
  </si>
  <si>
    <t>Plan 02</t>
  </si>
  <si>
    <t>ERCP</t>
  </si>
  <si>
    <t>Undersøkelse og behandling, spesialrom ERCP</t>
  </si>
  <si>
    <t>Unik</t>
  </si>
  <si>
    <t>spesialrom ERCP</t>
  </si>
  <si>
    <t>endoskopi, gastroskopi</t>
  </si>
  <si>
    <t>Undersøkelse og behandling, spesialrom endoskopi</t>
  </si>
  <si>
    <t>Fra SRF.175.33</t>
  </si>
  <si>
    <t>spesialrom endoskopi</t>
  </si>
  <si>
    <t>endoskopi, koloskopi</t>
  </si>
  <si>
    <t>Avledet fra SRF.175.33</t>
  </si>
  <si>
    <t>04.01.187</t>
  </si>
  <si>
    <t>pusteprøver, helicobakter samlet i endoskopienhet J-bygg</t>
  </si>
  <si>
    <t>Undersøkelse og behandling</t>
  </si>
  <si>
    <t>Avledet fra SRF.175.00</t>
  </si>
  <si>
    <t/>
  </si>
  <si>
    <t>04.01.242</t>
  </si>
  <si>
    <t>barn samlet i endoskopienhet J-bygg</t>
  </si>
  <si>
    <t>04.01.245</t>
  </si>
  <si>
    <t>Bronkoskopi samlet i endoskopienhet J-bygg</t>
  </si>
  <si>
    <t>Isolat, luftsmitte undersøkelse bronkoskopi</t>
  </si>
  <si>
    <t>luftsmitte undersøkelse bronkoskopi</t>
  </si>
  <si>
    <t>Akutt</t>
  </si>
  <si>
    <t>Intensiv</t>
  </si>
  <si>
    <t>Operasjon</t>
  </si>
  <si>
    <t>Typisk antall behandlinger per dag</t>
  </si>
  <si>
    <t>Maks antall behandlinger per dag</t>
  </si>
  <si>
    <t>Blitt vanligere å også gjøre en gastroskopi først, så derav 1,5 skop per time</t>
  </si>
  <si>
    <t>P1.2  08.10-08.20</t>
  </si>
  <si>
    <t>P1.3  08.20-08.30</t>
  </si>
  <si>
    <t>P1.5 08.40-08.50</t>
  </si>
  <si>
    <t>P1.6 08.50-09.00</t>
  </si>
  <si>
    <r>
      <t xml:space="preserve">P2.1  </t>
    </r>
    <r>
      <rPr>
        <b/>
        <sz val="11"/>
        <color theme="1"/>
        <rFont val="Calibri"/>
        <family val="2"/>
        <scheme val="minor"/>
      </rPr>
      <t>09.00-</t>
    </r>
    <r>
      <rPr>
        <sz val="11"/>
        <color theme="1"/>
        <rFont val="Calibri"/>
        <family val="2"/>
        <scheme val="minor"/>
      </rPr>
      <t>09.10</t>
    </r>
  </si>
  <si>
    <r>
      <rPr>
        <sz val="11"/>
        <color theme="1"/>
        <rFont val="Calibri"/>
        <family val="2"/>
        <scheme val="minor"/>
      </rPr>
      <t xml:space="preserve">P1.4  </t>
    </r>
    <r>
      <rPr>
        <b/>
        <sz val="11"/>
        <color theme="1"/>
        <rFont val="Calibri"/>
        <family val="2"/>
        <scheme val="minor"/>
      </rPr>
      <t>08.30</t>
    </r>
    <r>
      <rPr>
        <sz val="11"/>
        <color theme="1"/>
        <rFont val="Calibri"/>
        <family val="2"/>
        <scheme val="minor"/>
      </rPr>
      <t>-08.40</t>
    </r>
  </si>
  <si>
    <t>P2.2  09.10-09.20</t>
  </si>
  <si>
    <t>P2.3  09.20-09.30</t>
  </si>
  <si>
    <t>P2.4  09.30-09.40</t>
  </si>
  <si>
    <t>P2.5 09.40-09.50</t>
  </si>
  <si>
    <t>P21.6 09.50-10.00</t>
  </si>
  <si>
    <t>Kum 5</t>
  </si>
  <si>
    <t>Time 1</t>
  </si>
  <si>
    <t>Time 2</t>
  </si>
  <si>
    <t>Time 3</t>
  </si>
  <si>
    <t>P3.2  10.10-10.20</t>
  </si>
  <si>
    <t>P3.3  10.20-10.30</t>
  </si>
  <si>
    <t>P3.5 10.40-10.50</t>
  </si>
  <si>
    <t>P3.6 10.50-11.00</t>
  </si>
  <si>
    <r>
      <t xml:space="preserve">P1.1  </t>
    </r>
    <r>
      <rPr>
        <b/>
        <sz val="11"/>
        <color theme="1"/>
        <rFont val="Calibri"/>
        <family val="2"/>
        <scheme val="minor"/>
      </rPr>
      <t>08.00</t>
    </r>
    <r>
      <rPr>
        <sz val="11"/>
        <color theme="1"/>
        <rFont val="Calibri"/>
        <family val="2"/>
        <scheme val="minor"/>
      </rPr>
      <t>-08.10</t>
    </r>
  </si>
  <si>
    <r>
      <t xml:space="preserve">P3.1  </t>
    </r>
    <r>
      <rPr>
        <b/>
        <sz val="11"/>
        <color theme="1"/>
        <rFont val="Calibri"/>
        <family val="2"/>
        <scheme val="minor"/>
      </rPr>
      <t>10.00</t>
    </r>
    <r>
      <rPr>
        <sz val="11"/>
        <color theme="1"/>
        <rFont val="Calibri"/>
        <family val="2"/>
        <scheme val="minor"/>
      </rPr>
      <t>-10.10</t>
    </r>
  </si>
  <si>
    <t>Time 4</t>
  </si>
  <si>
    <r>
      <t xml:space="preserve">P4.1  </t>
    </r>
    <r>
      <rPr>
        <b/>
        <sz val="11"/>
        <color theme="1"/>
        <rFont val="Calibri"/>
        <family val="2"/>
        <scheme val="minor"/>
      </rPr>
      <t>11.00</t>
    </r>
    <r>
      <rPr>
        <sz val="11"/>
        <color theme="1"/>
        <rFont val="Calibri"/>
        <family val="2"/>
        <scheme val="minor"/>
      </rPr>
      <t>-11.10</t>
    </r>
  </si>
  <si>
    <t>P4.2  11.10-11.20</t>
  </si>
  <si>
    <t>P4.3 11.20-11.30</t>
  </si>
  <si>
    <t>P4.5 11.40-11.50</t>
  </si>
  <si>
    <t>Time 5</t>
  </si>
  <si>
    <r>
      <t xml:space="preserve">P5.1  </t>
    </r>
    <r>
      <rPr>
        <b/>
        <sz val="11"/>
        <color theme="1"/>
        <rFont val="Calibri"/>
        <family val="2"/>
        <scheme val="minor"/>
      </rPr>
      <t>12.00</t>
    </r>
    <r>
      <rPr>
        <sz val="11"/>
        <color theme="1"/>
        <rFont val="Calibri"/>
        <family val="2"/>
        <scheme val="minor"/>
      </rPr>
      <t>-12.10</t>
    </r>
  </si>
  <si>
    <t>P5.2  12.10-12.20</t>
  </si>
  <si>
    <t>P5.3  12.20-12.30</t>
  </si>
  <si>
    <t>P4.6 11.50-12.00</t>
  </si>
  <si>
    <t>P5.6 12.50-13.00</t>
  </si>
  <si>
    <t>Time 6</t>
  </si>
  <si>
    <r>
      <t xml:space="preserve">P6.1  </t>
    </r>
    <r>
      <rPr>
        <b/>
        <sz val="11"/>
        <color theme="1"/>
        <rFont val="Calibri"/>
        <family val="2"/>
        <scheme val="minor"/>
      </rPr>
      <t>13.00</t>
    </r>
    <r>
      <rPr>
        <sz val="11"/>
        <color theme="1"/>
        <rFont val="Calibri"/>
        <family val="2"/>
        <scheme val="minor"/>
      </rPr>
      <t>-13.10</t>
    </r>
  </si>
  <si>
    <t>P6.2  13.10-13.20</t>
  </si>
  <si>
    <t>P6.3  13.20-13.30</t>
  </si>
  <si>
    <t>P6.6 13.50-14.00</t>
  </si>
  <si>
    <t>Time 7</t>
  </si>
  <si>
    <r>
      <t xml:space="preserve">P7.1  </t>
    </r>
    <r>
      <rPr>
        <b/>
        <sz val="11"/>
        <color theme="1"/>
        <rFont val="Calibri"/>
        <family val="2"/>
        <scheme val="minor"/>
      </rPr>
      <t>14.00</t>
    </r>
    <r>
      <rPr>
        <sz val="11"/>
        <color theme="1"/>
        <rFont val="Calibri"/>
        <family val="2"/>
        <scheme val="minor"/>
      </rPr>
      <t>-14.10</t>
    </r>
  </si>
  <si>
    <t>P7.2  14.10-14.20</t>
  </si>
  <si>
    <t>P7.3 14.20-14.30</t>
  </si>
  <si>
    <t>P7.6 14.50-15.00</t>
  </si>
  <si>
    <t>Minutter</t>
  </si>
  <si>
    <t>Minutter som desimal</t>
  </si>
  <si>
    <t>Time 8</t>
  </si>
  <si>
    <r>
      <t xml:space="preserve">P8.1  </t>
    </r>
    <r>
      <rPr>
        <b/>
        <sz val="11"/>
        <color theme="1"/>
        <rFont val="Calibri"/>
        <family val="2"/>
        <scheme val="minor"/>
      </rPr>
      <t xml:space="preserve">15.00 </t>
    </r>
    <r>
      <rPr>
        <sz val="11"/>
        <color theme="1"/>
        <rFont val="Calibri"/>
        <family val="2"/>
        <scheme val="minor"/>
      </rPr>
      <t>-15.10</t>
    </r>
  </si>
  <si>
    <t>P8.2  15.10-15.20</t>
  </si>
  <si>
    <t>P8.3  15.20-15.30</t>
  </si>
  <si>
    <t>P8.6 15.50-16.00</t>
  </si>
  <si>
    <t>Kum 1</t>
  </si>
  <si>
    <t>Kum 2</t>
  </si>
  <si>
    <t>Kum 3</t>
  </si>
  <si>
    <t>Kum 4</t>
  </si>
  <si>
    <t>Typisk antall skop per dag, maks skop (ikke maks antall behandlinger)</t>
  </si>
  <si>
    <r>
      <t xml:space="preserve">Typisk antall </t>
    </r>
    <r>
      <rPr>
        <b/>
        <sz val="11"/>
        <color theme="1"/>
        <rFont val="Calibri"/>
        <family val="2"/>
        <scheme val="minor"/>
      </rPr>
      <t>skop</t>
    </r>
    <r>
      <rPr>
        <sz val="11"/>
        <color theme="1"/>
        <rFont val="Calibri"/>
        <family val="2"/>
        <scheme val="minor"/>
      </rPr>
      <t xml:space="preserve"> per dag, minimum</t>
    </r>
  </si>
  <si>
    <r>
      <t xml:space="preserve">Typisk </t>
    </r>
    <r>
      <rPr>
        <b/>
        <sz val="11"/>
        <color theme="1"/>
        <rFont val="Calibri"/>
        <family val="2"/>
        <scheme val="minor"/>
      </rPr>
      <t>antall skop per undersøkelse, minimum</t>
    </r>
  </si>
  <si>
    <r>
      <t xml:space="preserve">Typisk </t>
    </r>
    <r>
      <rPr>
        <b/>
        <sz val="11"/>
        <color theme="1"/>
        <rFont val="Calibri"/>
        <family val="2"/>
        <scheme val="minor"/>
      </rPr>
      <t>antall skop per undersøkelse, maks</t>
    </r>
  </si>
  <si>
    <t>Kommentar</t>
  </si>
  <si>
    <t>Antall brukte endoskop pr time, revidert 2023.09</t>
  </si>
  <si>
    <r>
      <t xml:space="preserve">Typisk </t>
    </r>
    <r>
      <rPr>
        <b/>
        <sz val="11"/>
        <color theme="1"/>
        <rFont val="Calibri"/>
        <family val="2"/>
        <scheme val="minor"/>
      </rPr>
      <t xml:space="preserve">forvask tid </t>
    </r>
    <r>
      <rPr>
        <sz val="11"/>
        <color theme="1"/>
        <rFont val="Calibri"/>
        <family val="2"/>
        <scheme val="minor"/>
      </rPr>
      <t>(timer, 0,33=20 min)</t>
    </r>
  </si>
  <si>
    <t>Bruker sannsynligvis mer engangsskop.</t>
  </si>
  <si>
    <t>Skop per dag, min og maks</t>
  </si>
  <si>
    <t>For-vask-tid</t>
  </si>
  <si>
    <r>
      <t xml:space="preserve">Antall skop </t>
    </r>
    <r>
      <rPr>
        <b/>
        <sz val="8"/>
        <color theme="1"/>
        <rFont val="Calibri"/>
        <family val="2"/>
        <scheme val="minor"/>
      </rPr>
      <t>(fordelt og sum)</t>
    </r>
  </si>
  <si>
    <t>Forvasktid (fordelt og sum)</t>
  </si>
  <si>
    <r>
      <rPr>
        <sz val="11"/>
        <color theme="1"/>
        <rFont val="Calibri"/>
        <family val="2"/>
        <scheme val="minor"/>
      </rPr>
      <t>P2.4  09.30-09.40</t>
    </r>
  </si>
  <si>
    <r>
      <t xml:space="preserve">P2.5 </t>
    </r>
    <r>
      <rPr>
        <sz val="11"/>
        <color theme="1"/>
        <rFont val="Calibri"/>
        <family val="2"/>
        <scheme val="minor"/>
      </rPr>
      <t>09.40-09.50</t>
    </r>
  </si>
  <si>
    <r>
      <rPr>
        <sz val="11"/>
        <color theme="1"/>
        <rFont val="Calibri"/>
        <family val="2"/>
        <scheme val="minor"/>
      </rPr>
      <t>P3.4  10.30-10.40</t>
    </r>
  </si>
  <si>
    <t>P4.4  11.30-11.40</t>
  </si>
  <si>
    <r>
      <t>P4.4  11.30-</t>
    </r>
    <r>
      <rPr>
        <sz val="11"/>
        <color theme="1"/>
        <rFont val="Calibri"/>
        <family val="2"/>
        <scheme val="minor"/>
      </rPr>
      <t>11.40</t>
    </r>
  </si>
  <si>
    <t xml:space="preserve"> - - - - </t>
  </si>
  <si>
    <t xml:space="preserve"> - - -   </t>
  </si>
  <si>
    <t xml:space="preserve"> - - -</t>
  </si>
  <si>
    <r>
      <rPr>
        <sz val="11"/>
        <color theme="1"/>
        <rFont val="Calibri"/>
        <family val="2"/>
        <scheme val="minor"/>
      </rPr>
      <t>P5.4  12.30-12.40</t>
    </r>
  </si>
  <si>
    <r>
      <t xml:space="preserve">P5.5 </t>
    </r>
    <r>
      <rPr>
        <sz val="11"/>
        <color theme="1"/>
        <rFont val="Calibri"/>
        <family val="2"/>
        <scheme val="minor"/>
      </rPr>
      <t>12.40-12.50</t>
    </r>
  </si>
  <si>
    <r>
      <rPr>
        <sz val="11"/>
        <color theme="1"/>
        <rFont val="Calibri"/>
        <family val="2"/>
        <scheme val="minor"/>
      </rPr>
      <t>P6.4  13.30-13.40</t>
    </r>
  </si>
  <si>
    <r>
      <t xml:space="preserve">P6.5 </t>
    </r>
    <r>
      <rPr>
        <sz val="11"/>
        <color theme="1"/>
        <rFont val="Calibri"/>
        <family val="2"/>
        <scheme val="minor"/>
      </rPr>
      <t>13.40-13.50</t>
    </r>
  </si>
  <si>
    <r>
      <rPr>
        <sz val="11"/>
        <color theme="1"/>
        <rFont val="Calibri"/>
        <family val="2"/>
        <scheme val="minor"/>
      </rPr>
      <t>P7.4  14.30-14.40</t>
    </r>
  </si>
  <si>
    <r>
      <t xml:space="preserve">P7.5 </t>
    </r>
    <r>
      <rPr>
        <sz val="11"/>
        <color theme="1"/>
        <rFont val="Calibri"/>
        <family val="2"/>
        <scheme val="minor"/>
      </rPr>
      <t>14.40-14.50</t>
    </r>
  </si>
  <si>
    <r>
      <rPr>
        <sz val="11"/>
        <color theme="1"/>
        <rFont val="Calibri"/>
        <family val="2"/>
        <scheme val="minor"/>
      </rPr>
      <t>P8.4  15.30-15.40</t>
    </r>
  </si>
  <si>
    <r>
      <t xml:space="preserve">P8.5 </t>
    </r>
    <r>
      <rPr>
        <sz val="11"/>
        <color theme="1"/>
        <rFont val="Calibri"/>
        <family val="2"/>
        <scheme val="minor"/>
      </rPr>
      <t>15.40-15.50</t>
    </r>
  </si>
  <si>
    <t>Anslag antall skop per time</t>
  </si>
  <si>
    <r>
      <t xml:space="preserve">Typisk </t>
    </r>
    <r>
      <rPr>
        <b/>
        <sz val="11"/>
        <color theme="1"/>
        <rFont val="Calibri"/>
        <family val="2"/>
        <scheme val="minor"/>
      </rPr>
      <t>under-søkelse-tid</t>
    </r>
  </si>
  <si>
    <t>Totaltid forvask:</t>
  </si>
  <si>
    <t>Antall skop totalt:</t>
  </si>
  <si>
    <t>Oversikten er ment å gi et bilde av mulig aktivitet på de ni labene i NRH J4 og derav behov for rengjøring av skop.</t>
  </si>
  <si>
    <r>
      <t xml:space="preserve">P8.1  </t>
    </r>
    <r>
      <rPr>
        <b/>
        <sz val="11"/>
        <color theme="1"/>
        <rFont val="Calibri"/>
        <family val="2"/>
        <scheme val="minor"/>
      </rPr>
      <t>15.00</t>
    </r>
    <r>
      <rPr>
        <sz val="11"/>
        <color theme="1"/>
        <rFont val="Calibri"/>
        <family val="2"/>
        <scheme val="minor"/>
      </rPr>
      <t>-15.10</t>
    </r>
  </si>
  <si>
    <t>Labene er satt opp med kostbart utstyr og betjenes av spesialisert personell.</t>
  </si>
  <si>
    <t>Det er derfor viktig at den sentraliserte skopvasken ikke blir en flaskehals for aktiviteten på labene.</t>
  </si>
  <si>
    <t xml:space="preserve">Nedre del av oversikt viser ca tidspunkt for brukte skop per lab. </t>
  </si>
  <si>
    <t>Øvre del av oversikt viser når de brukte skopene tas inn og forvaskes, og forslag til kumfordeling.</t>
  </si>
  <si>
    <t>Antall brukte endoskop pr time (maksimalt anslag</t>
  </si>
  <si>
    <t>Kan gjøre både øvre og nedre i løpet av samme undersøkelse, øker til 1,5. Alt av barn i OUS vil bli skopert på disse to labene</t>
  </si>
  <si>
    <t>Mulig at normalanslag på 1,5 er mer representativt enn 2.</t>
  </si>
  <si>
    <t>Planlagt for gastro.</t>
  </si>
  <si>
    <t>Planlagt for kolon.</t>
  </si>
  <si>
    <t>Bronkoskopi barn</t>
  </si>
  <si>
    <t>Endoskopi barn</t>
  </si>
  <si>
    <t>Endoskop - laber og aktivitet 2030 KUN NRH J4 v1 per 2023.09.10</t>
  </si>
  <si>
    <t>Skop fra akutt, intensiv og operasjon (AIO) ligger ikke inne i tidsperiodene.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</si>
</sst>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9BFF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00A8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E9ED9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rgb="FFE7E7FF"/>
        <bgColor indexed="64"/>
      </patternFill>
    </fill>
    <fill>
      <patternFill patternType="solid">
        <fgColor rgb="FFFEF5F0"/>
        <bgColor indexed="64"/>
      </patternFill>
    </fill>
    <fill>
      <patternFill patternType="solid">
        <fgColor rgb="FFFFF3FF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DF1F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0" fillId="0" borderId="0" xfId="0" applyAlignment="1">
      <alignment wrapText="1"/>
    </xf>
    <xf numFmtId="0" fontId="2" fillId="2" borderId="0" xfId="0" applyFont="1" applyFill="1" applyAlignment="1">
      <alignment vertical="top" wrapText="1"/>
    </xf>
    <xf numFmtId="0" fontId="0" fillId="0" borderId="0" xfId="0" applyFill="1" applyAlignment="1">
      <alignment wrapText="1"/>
    </xf>
    <xf numFmtId="1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0" fillId="0" borderId="0" xfId="0" applyFill="1"/>
    <xf numFmtId="0" fontId="0" fillId="0" borderId="0" xfId="0" applyNumberFormat="1" applyFont="1" applyFill="1" applyBorder="1" applyAlignment="1" applyProtection="1"/>
    <xf numFmtId="0" fontId="0" fillId="0" borderId="0" xfId="0" applyFill="1" applyAlignment="1">
      <alignment horizontal="center" wrapText="1"/>
    </xf>
    <xf numFmtId="0" fontId="1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1" fillId="4" borderId="0" xfId="0" applyFont="1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7" borderId="1" xfId="0" applyFill="1" applyBorder="1" applyAlignment="1">
      <alignment wrapText="1"/>
    </xf>
    <xf numFmtId="0" fontId="0" fillId="7" borderId="3" xfId="0" applyFill="1" applyBorder="1" applyAlignment="1">
      <alignment wrapText="1"/>
    </xf>
    <xf numFmtId="0" fontId="0" fillId="7" borderId="4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6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8" borderId="2" xfId="0" applyFill="1" applyBorder="1" applyAlignment="1">
      <alignment wrapText="1"/>
    </xf>
    <xf numFmtId="0" fontId="0" fillId="8" borderId="3" xfId="0" applyFill="1" applyBorder="1" applyAlignment="1">
      <alignment wrapText="1"/>
    </xf>
    <xf numFmtId="0" fontId="0" fillId="8" borderId="7" xfId="0" applyFill="1" applyBorder="1" applyAlignment="1">
      <alignment wrapText="1"/>
    </xf>
    <xf numFmtId="0" fontId="0" fillId="8" borderId="0" xfId="0" applyFill="1" applyBorder="1" applyAlignment="1">
      <alignment wrapText="1"/>
    </xf>
    <xf numFmtId="0" fontId="0" fillId="8" borderId="8" xfId="0" applyFill="1" applyBorder="1" applyAlignment="1">
      <alignment wrapText="1"/>
    </xf>
    <xf numFmtId="0" fontId="0" fillId="8" borderId="4" xfId="0" applyFill="1" applyBorder="1" applyAlignment="1">
      <alignment wrapText="1"/>
    </xf>
    <xf numFmtId="0" fontId="0" fillId="8" borderId="5" xfId="0" applyFill="1" applyBorder="1" applyAlignment="1">
      <alignment wrapText="1"/>
    </xf>
    <xf numFmtId="0" fontId="0" fillId="8" borderId="6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9" borderId="3" xfId="0" applyFill="1" applyBorder="1" applyAlignment="1">
      <alignment wrapText="1"/>
    </xf>
    <xf numFmtId="0" fontId="0" fillId="9" borderId="7" xfId="0" applyFill="1" applyBorder="1" applyAlignment="1">
      <alignment wrapText="1"/>
    </xf>
    <xf numFmtId="0" fontId="0" fillId="9" borderId="8" xfId="0" applyFill="1" applyBorder="1" applyAlignment="1">
      <alignment wrapText="1"/>
    </xf>
    <xf numFmtId="0" fontId="0" fillId="9" borderId="4" xfId="0" applyFill="1" applyBorder="1" applyAlignment="1">
      <alignment wrapText="1"/>
    </xf>
    <xf numFmtId="0" fontId="0" fillId="9" borderId="6" xfId="0" applyFill="1" applyBorder="1" applyAlignment="1">
      <alignment wrapText="1"/>
    </xf>
    <xf numFmtId="0" fontId="0" fillId="9" borderId="2" xfId="0" applyFill="1" applyBorder="1" applyAlignment="1">
      <alignment wrapText="1"/>
    </xf>
    <xf numFmtId="0" fontId="0" fillId="9" borderId="0" xfId="0" applyFill="1" applyBorder="1" applyAlignment="1">
      <alignment wrapText="1"/>
    </xf>
    <xf numFmtId="0" fontId="0" fillId="7" borderId="8" xfId="0" applyFill="1" applyBorder="1" applyAlignment="1">
      <alignment wrapText="1"/>
    </xf>
    <xf numFmtId="0" fontId="0" fillId="7" borderId="0" xfId="0" applyFill="1" applyBorder="1" applyAlignment="1">
      <alignment wrapText="1"/>
    </xf>
    <xf numFmtId="0" fontId="0" fillId="7" borderId="7" xfId="0" applyFill="1" applyBorder="1" applyAlignment="1">
      <alignment wrapText="1"/>
    </xf>
    <xf numFmtId="0" fontId="0" fillId="9" borderId="5" xfId="0" applyFill="1" applyBorder="1" applyAlignment="1">
      <alignment wrapText="1"/>
    </xf>
    <xf numFmtId="0" fontId="0" fillId="10" borderId="7" xfId="0" applyFill="1" applyBorder="1" applyAlignment="1">
      <alignment wrapText="1"/>
    </xf>
    <xf numFmtId="0" fontId="0" fillId="10" borderId="0" xfId="0" applyFill="1" applyBorder="1" applyAlignment="1">
      <alignment wrapText="1"/>
    </xf>
    <xf numFmtId="0" fontId="0" fillId="10" borderId="4" xfId="0" applyFill="1" applyBorder="1" applyAlignment="1">
      <alignment wrapText="1"/>
    </xf>
    <xf numFmtId="0" fontId="0" fillId="10" borderId="5" xfId="0" applyFill="1" applyBorder="1" applyAlignment="1">
      <alignment wrapText="1"/>
    </xf>
    <xf numFmtId="0" fontId="0" fillId="10" borderId="8" xfId="0" applyFill="1" applyBorder="1" applyAlignment="1">
      <alignment wrapText="1"/>
    </xf>
    <xf numFmtId="0" fontId="0" fillId="10" borderId="6" xfId="0" applyFill="1" applyBorder="1" applyAlignment="1">
      <alignment wrapText="1"/>
    </xf>
    <xf numFmtId="0" fontId="1" fillId="10" borderId="0" xfId="0" applyFont="1" applyFill="1" applyBorder="1" applyAlignment="1">
      <alignment wrapText="1"/>
    </xf>
    <xf numFmtId="0" fontId="0" fillId="12" borderId="7" xfId="0" applyFill="1" applyBorder="1" applyAlignment="1">
      <alignment wrapText="1"/>
    </xf>
    <xf numFmtId="0" fontId="0" fillId="12" borderId="0" xfId="0" applyFill="1" applyBorder="1" applyAlignment="1">
      <alignment wrapText="1"/>
    </xf>
    <xf numFmtId="2" fontId="9" fillId="0" borderId="0" xfId="0" applyNumberFormat="1" applyFont="1" applyFill="1" applyBorder="1" applyAlignment="1">
      <alignment wrapText="1"/>
    </xf>
    <xf numFmtId="2" fontId="9" fillId="0" borderId="5" xfId="0" applyNumberFormat="1" applyFont="1" applyFill="1" applyBorder="1" applyAlignment="1">
      <alignment wrapText="1"/>
    </xf>
    <xf numFmtId="0" fontId="9" fillId="0" borderId="0" xfId="0" applyFont="1"/>
    <xf numFmtId="0" fontId="0" fillId="12" borderId="1" xfId="0" applyFill="1" applyBorder="1" applyAlignment="1">
      <alignment wrapText="1"/>
    </xf>
    <xf numFmtId="0" fontId="0" fillId="12" borderId="3" xfId="0" applyFill="1" applyBorder="1" applyAlignment="1">
      <alignment wrapText="1"/>
    </xf>
    <xf numFmtId="0" fontId="0" fillId="12" borderId="4" xfId="0" applyFill="1" applyBorder="1" applyAlignment="1">
      <alignment wrapText="1"/>
    </xf>
    <xf numFmtId="0" fontId="0" fillId="12" borderId="8" xfId="0" applyFill="1" applyBorder="1" applyAlignment="1">
      <alignment wrapText="1"/>
    </xf>
    <xf numFmtId="0" fontId="0" fillId="12" borderId="6" xfId="0" applyFill="1" applyBorder="1" applyAlignment="1">
      <alignment wrapText="1"/>
    </xf>
    <xf numFmtId="0" fontId="0" fillId="4" borderId="0" xfId="0" applyFill="1" applyBorder="1" applyAlignment="1">
      <alignment vertical="center" wrapText="1"/>
    </xf>
    <xf numFmtId="2" fontId="9" fillId="0" borderId="14" xfId="0" applyNumberFormat="1" applyFont="1" applyFill="1" applyBorder="1" applyAlignment="1">
      <alignment wrapText="1"/>
    </xf>
    <xf numFmtId="2" fontId="9" fillId="0" borderId="15" xfId="0" applyNumberFormat="1" applyFont="1" applyFill="1" applyBorder="1" applyAlignment="1">
      <alignment wrapText="1"/>
    </xf>
    <xf numFmtId="0" fontId="0" fillId="12" borderId="2" xfId="0" applyFill="1" applyBorder="1" applyAlignment="1">
      <alignment wrapText="1"/>
    </xf>
    <xf numFmtId="0" fontId="0" fillId="12" borderId="5" xfId="0" applyFill="1" applyBorder="1" applyAlignment="1">
      <alignment wrapText="1"/>
    </xf>
    <xf numFmtId="2" fontId="0" fillId="0" borderId="0" xfId="0" applyNumberFormat="1"/>
    <xf numFmtId="0" fontId="1" fillId="0" borderId="5" xfId="0" applyFont="1" applyBorder="1"/>
    <xf numFmtId="2" fontId="1" fillId="0" borderId="5" xfId="0" applyNumberFormat="1" applyFont="1" applyBorder="1"/>
    <xf numFmtId="0" fontId="1" fillId="0" borderId="0" xfId="0" applyFont="1"/>
    <xf numFmtId="2" fontId="1" fillId="0" borderId="0" xfId="0" applyNumberFormat="1" applyFont="1"/>
    <xf numFmtId="0" fontId="8" fillId="0" borderId="5" xfId="0" applyFont="1" applyFill="1" applyBorder="1" applyAlignment="1">
      <alignment wrapText="1"/>
    </xf>
    <xf numFmtId="0" fontId="1" fillId="0" borderId="15" xfId="0" applyFont="1" applyFill="1" applyBorder="1" applyAlignment="1">
      <alignment wrapText="1"/>
    </xf>
    <xf numFmtId="0" fontId="0" fillId="0" borderId="18" xfId="0" applyFill="1" applyBorder="1" applyAlignment="1">
      <alignment wrapText="1"/>
    </xf>
    <xf numFmtId="0" fontId="0" fillId="12" borderId="19" xfId="0" applyFill="1" applyBorder="1" applyAlignment="1">
      <alignment wrapText="1"/>
    </xf>
    <xf numFmtId="0" fontId="0" fillId="12" borderId="20" xfId="0" applyFill="1" applyBorder="1" applyAlignment="1">
      <alignment wrapText="1"/>
    </xf>
    <xf numFmtId="0" fontId="0" fillId="8" borderId="18" xfId="0" applyFill="1" applyBorder="1" applyAlignment="1">
      <alignment wrapText="1"/>
    </xf>
    <xf numFmtId="0" fontId="0" fillId="8" borderId="20" xfId="0" applyFill="1" applyBorder="1" applyAlignment="1">
      <alignment wrapText="1"/>
    </xf>
    <xf numFmtId="0" fontId="0" fillId="7" borderId="19" xfId="0" applyFill="1" applyBorder="1" applyAlignment="1">
      <alignment wrapText="1"/>
    </xf>
    <xf numFmtId="0" fontId="0" fillId="7" borderId="20" xfId="0" applyFill="1" applyBorder="1" applyAlignment="1">
      <alignment wrapText="1"/>
    </xf>
    <xf numFmtId="0" fontId="0" fillId="8" borderId="19" xfId="0" applyFill="1" applyBorder="1" applyAlignment="1">
      <alignment wrapText="1"/>
    </xf>
    <xf numFmtId="0" fontId="0" fillId="9" borderId="19" xfId="0" applyFill="1" applyBorder="1" applyAlignment="1">
      <alignment wrapText="1"/>
    </xf>
    <xf numFmtId="0" fontId="0" fillId="9" borderId="18" xfId="0" applyFill="1" applyBorder="1" applyAlignment="1">
      <alignment wrapText="1"/>
    </xf>
    <xf numFmtId="0" fontId="0" fillId="9" borderId="20" xfId="0" applyFill="1" applyBorder="1" applyAlignment="1">
      <alignment wrapText="1"/>
    </xf>
    <xf numFmtId="0" fontId="0" fillId="0" borderId="21" xfId="0" applyFill="1" applyBorder="1" applyAlignment="1">
      <alignment wrapText="1"/>
    </xf>
    <xf numFmtId="0" fontId="0" fillId="0" borderId="23" xfId="0" applyFill="1" applyBorder="1" applyAlignment="1">
      <alignment wrapText="1"/>
    </xf>
    <xf numFmtId="0" fontId="0" fillId="7" borderId="24" xfId="0" applyFill="1" applyBorder="1" applyAlignment="1">
      <alignment wrapText="1"/>
    </xf>
    <xf numFmtId="0" fontId="0" fillId="7" borderId="25" xfId="0" applyFill="1" applyBorder="1" applyAlignment="1">
      <alignment wrapText="1"/>
    </xf>
    <xf numFmtId="0" fontId="0" fillId="8" borderId="24" xfId="0" applyFill="1" applyBorder="1" applyAlignment="1">
      <alignment wrapText="1"/>
    </xf>
    <xf numFmtId="0" fontId="0" fillId="8" borderId="25" xfId="0" applyFill="1" applyBorder="1" applyAlignment="1">
      <alignment wrapText="1"/>
    </xf>
    <xf numFmtId="0" fontId="0" fillId="9" borderId="24" xfId="0" applyFill="1" applyBorder="1" applyAlignment="1">
      <alignment wrapText="1"/>
    </xf>
    <xf numFmtId="0" fontId="0" fillId="9" borderId="23" xfId="0" applyFill="1" applyBorder="1" applyAlignment="1">
      <alignment wrapText="1"/>
    </xf>
    <xf numFmtId="0" fontId="0" fillId="9" borderId="25" xfId="0" applyFill="1" applyBorder="1" applyAlignment="1">
      <alignment wrapText="1"/>
    </xf>
    <xf numFmtId="0" fontId="0" fillId="12" borderId="24" xfId="0" applyFill="1" applyBorder="1" applyAlignment="1">
      <alignment wrapText="1"/>
    </xf>
    <xf numFmtId="0" fontId="0" fillId="12" borderId="25" xfId="0" applyFill="1" applyBorder="1" applyAlignment="1">
      <alignment wrapText="1"/>
    </xf>
    <xf numFmtId="0" fontId="0" fillId="0" borderId="0" xfId="0" applyFont="1" applyBorder="1" applyAlignment="1">
      <alignment vertical="center" wrapText="1"/>
    </xf>
    <xf numFmtId="0" fontId="0" fillId="0" borderId="19" xfId="0" applyFill="1" applyBorder="1" applyAlignment="1">
      <alignment wrapText="1"/>
    </xf>
    <xf numFmtId="0" fontId="0" fillId="0" borderId="20" xfId="0" applyFill="1" applyBorder="1" applyAlignment="1">
      <alignment wrapText="1"/>
    </xf>
    <xf numFmtId="0" fontId="0" fillId="0" borderId="9" xfId="0" applyBorder="1" applyAlignment="1">
      <alignment wrapText="1"/>
    </xf>
    <xf numFmtId="0" fontId="12" fillId="3" borderId="7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3" borderId="14" xfId="0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 wrapText="1"/>
    </xf>
    <xf numFmtId="0" fontId="8" fillId="13" borderId="16" xfId="0" applyFont="1" applyFill="1" applyBorder="1" applyAlignment="1">
      <alignment wrapText="1"/>
    </xf>
    <xf numFmtId="0" fontId="1" fillId="4" borderId="16" xfId="0" applyFont="1" applyFill="1" applyBorder="1" applyAlignment="1">
      <alignment wrapText="1"/>
    </xf>
    <xf numFmtId="0" fontId="0" fillId="12" borderId="18" xfId="0" applyFill="1" applyBorder="1" applyAlignment="1">
      <alignment wrapText="1"/>
    </xf>
    <xf numFmtId="0" fontId="0" fillId="8" borderId="23" xfId="0" applyFill="1" applyBorder="1" applyAlignment="1">
      <alignment wrapText="1"/>
    </xf>
    <xf numFmtId="0" fontId="0" fillId="6" borderId="13" xfId="0" applyFill="1" applyBorder="1" applyAlignment="1">
      <alignment wrapText="1"/>
    </xf>
    <xf numFmtId="0" fontId="0" fillId="6" borderId="14" xfId="0" applyFill="1" applyBorder="1" applyAlignment="1">
      <alignment wrapText="1"/>
    </xf>
    <xf numFmtId="0" fontId="0" fillId="6" borderId="29" xfId="0" applyFill="1" applyBorder="1" applyAlignment="1">
      <alignment wrapText="1"/>
    </xf>
    <xf numFmtId="0" fontId="0" fillId="6" borderId="30" xfId="0" applyFill="1" applyBorder="1" applyAlignment="1">
      <alignment wrapText="1"/>
    </xf>
    <xf numFmtId="0" fontId="8" fillId="6" borderId="14" xfId="0" applyFont="1" applyFill="1" applyBorder="1" applyAlignment="1">
      <alignment vertical="center" wrapText="1"/>
    </xf>
    <xf numFmtId="2" fontId="9" fillId="6" borderId="14" xfId="0" applyNumberFormat="1" applyFont="1" applyFill="1" applyBorder="1" applyAlignment="1">
      <alignment wrapText="1"/>
    </xf>
    <xf numFmtId="2" fontId="9" fillId="6" borderId="15" xfId="0" applyNumberFormat="1" applyFon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2" fontId="0" fillId="0" borderId="14" xfId="0" applyNumberFormat="1" applyFill="1" applyBorder="1" applyAlignment="1">
      <alignment wrapText="1"/>
    </xf>
    <xf numFmtId="2" fontId="0" fillId="0" borderId="5" xfId="0" applyNumberFormat="1" applyFill="1" applyBorder="1" applyAlignment="1">
      <alignment wrapText="1"/>
    </xf>
    <xf numFmtId="2" fontId="0" fillId="0" borderId="15" xfId="0" applyNumberFormat="1" applyFill="1" applyBorder="1" applyAlignment="1">
      <alignment wrapText="1"/>
    </xf>
    <xf numFmtId="0" fontId="0" fillId="7" borderId="18" xfId="0" applyFill="1" applyBorder="1" applyAlignment="1">
      <alignment wrapText="1"/>
    </xf>
    <xf numFmtId="0" fontId="0" fillId="12" borderId="23" xfId="0" applyFill="1" applyBorder="1" applyAlignment="1">
      <alignment wrapText="1"/>
    </xf>
    <xf numFmtId="0" fontId="0" fillId="6" borderId="15" xfId="0" applyFill="1" applyBorder="1" applyAlignment="1">
      <alignment wrapText="1"/>
    </xf>
    <xf numFmtId="0" fontId="0" fillId="0" borderId="11" xfId="0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2" fontId="0" fillId="0" borderId="13" xfId="0" applyNumberFormat="1" applyFill="1" applyBorder="1"/>
    <xf numFmtId="2" fontId="0" fillId="0" borderId="14" xfId="0" applyNumberFormat="1" applyFill="1" applyBorder="1"/>
    <xf numFmtId="2" fontId="0" fillId="0" borderId="1" xfId="0" applyNumberFormat="1" applyFill="1" applyBorder="1"/>
    <xf numFmtId="2" fontId="0" fillId="0" borderId="3" xfId="0" applyNumberFormat="1" applyFill="1" applyBorder="1"/>
    <xf numFmtId="2" fontId="0" fillId="0" borderId="7" xfId="0" applyNumberFormat="1" applyFill="1" applyBorder="1" applyAlignment="1">
      <alignment wrapText="1"/>
    </xf>
    <xf numFmtId="2" fontId="0" fillId="0" borderId="8" xfId="0" applyNumberFormat="1" applyFill="1" applyBorder="1" applyAlignment="1">
      <alignment wrapText="1"/>
    </xf>
    <xf numFmtId="2" fontId="0" fillId="0" borderId="8" xfId="0" applyNumberFormat="1" applyFill="1" applyBorder="1"/>
    <xf numFmtId="2" fontId="0" fillId="0" borderId="7" xfId="0" applyNumberFormat="1" applyFill="1" applyBorder="1"/>
    <xf numFmtId="2" fontId="0" fillId="0" borderId="4" xfId="0" applyNumberFormat="1" applyFill="1" applyBorder="1" applyAlignment="1">
      <alignment wrapText="1"/>
    </xf>
    <xf numFmtId="2" fontId="0" fillId="0" borderId="6" xfId="0" applyNumberFormat="1" applyFill="1" applyBorder="1" applyAlignment="1">
      <alignment wrapText="1"/>
    </xf>
    <xf numFmtId="0" fontId="1" fillId="4" borderId="17" xfId="0" applyFont="1" applyFill="1" applyBorder="1" applyAlignment="1">
      <alignment wrapText="1"/>
    </xf>
    <xf numFmtId="0" fontId="0" fillId="0" borderId="0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2" fontId="0" fillId="0" borderId="2" xfId="0" applyNumberFormat="1" applyFill="1" applyBorder="1"/>
    <xf numFmtId="2" fontId="0" fillId="0" borderId="0" xfId="0" applyNumberFormat="1" applyFill="1" applyBorder="1"/>
    <xf numFmtId="0" fontId="0" fillId="6" borderId="14" xfId="0" applyFill="1" applyBorder="1"/>
    <xf numFmtId="0" fontId="0" fillId="0" borderId="0" xfId="0" applyBorder="1"/>
    <xf numFmtId="0" fontId="0" fillId="0" borderId="0" xfId="0" applyBorder="1" applyAlignment="1">
      <alignment wrapText="1"/>
    </xf>
    <xf numFmtId="0" fontId="14" fillId="0" borderId="18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0" fillId="0" borderId="24" xfId="0" applyFill="1" applyBorder="1" applyAlignment="1">
      <alignment wrapText="1"/>
    </xf>
    <xf numFmtId="0" fontId="14" fillId="0" borderId="23" xfId="0" applyFont="1" applyFill="1" applyBorder="1" applyAlignment="1">
      <alignment wrapText="1"/>
    </xf>
    <xf numFmtId="0" fontId="1" fillId="5" borderId="11" xfId="0" applyFont="1" applyFill="1" applyBorder="1" applyAlignment="1">
      <alignment wrapText="1"/>
    </xf>
    <xf numFmtId="0" fontId="1" fillId="5" borderId="12" xfId="0" applyFont="1" applyFill="1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0" fillId="10" borderId="2" xfId="0" applyFill="1" applyBorder="1" applyAlignment="1">
      <alignment wrapText="1"/>
    </xf>
    <xf numFmtId="0" fontId="0" fillId="10" borderId="3" xfId="0" applyFill="1" applyBorder="1" applyAlignment="1">
      <alignment wrapText="1"/>
    </xf>
    <xf numFmtId="0" fontId="1" fillId="10" borderId="7" xfId="0" applyFont="1" applyFill="1" applyBorder="1" applyAlignment="1">
      <alignment wrapText="1"/>
    </xf>
    <xf numFmtId="0" fontId="0" fillId="7" borderId="31" xfId="0" applyFill="1" applyBorder="1" applyAlignment="1">
      <alignment wrapText="1"/>
    </xf>
    <xf numFmtId="0" fontId="0" fillId="7" borderId="32" xfId="0" applyFill="1" applyBorder="1" applyAlignment="1">
      <alignment wrapText="1"/>
    </xf>
    <xf numFmtId="0" fontId="0" fillId="7" borderId="33" xfId="0" applyFill="1" applyBorder="1" applyAlignment="1">
      <alignment wrapText="1"/>
    </xf>
    <xf numFmtId="0" fontId="8" fillId="6" borderId="15" xfId="0" applyFont="1" applyFill="1" applyBorder="1" applyAlignment="1">
      <alignment wrapText="1"/>
    </xf>
    <xf numFmtId="0" fontId="1" fillId="6" borderId="15" xfId="0" applyFont="1" applyFill="1" applyBorder="1" applyAlignment="1">
      <alignment wrapText="1"/>
    </xf>
    <xf numFmtId="0" fontId="0" fillId="4" borderId="34" xfId="0" applyFill="1" applyBorder="1" applyAlignment="1">
      <alignment wrapText="1"/>
    </xf>
    <xf numFmtId="0" fontId="0" fillId="0" borderId="34" xfId="0" applyFill="1" applyBorder="1" applyAlignment="1">
      <alignment wrapText="1"/>
    </xf>
    <xf numFmtId="2" fontId="0" fillId="0" borderId="34" xfId="0" applyNumberFormat="1" applyFill="1" applyBorder="1" applyAlignment="1">
      <alignment wrapText="1"/>
    </xf>
    <xf numFmtId="0" fontId="1" fillId="0" borderId="34" xfId="0" applyFont="1" applyFill="1" applyBorder="1" applyAlignment="1">
      <alignment wrapText="1"/>
    </xf>
    <xf numFmtId="2" fontId="8" fillId="6" borderId="35" xfId="0" applyNumberFormat="1" applyFont="1" applyFill="1" applyBorder="1" applyAlignment="1">
      <alignment wrapText="1"/>
    </xf>
    <xf numFmtId="2" fontId="0" fillId="0" borderId="34" xfId="0" applyNumberFormat="1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6" borderId="35" xfId="0" applyFont="1" applyFill="1" applyBorder="1" applyAlignment="1">
      <alignment wrapText="1"/>
    </xf>
    <xf numFmtId="0" fontId="0" fillId="0" borderId="36" xfId="0" applyFill="1" applyBorder="1" applyAlignment="1">
      <alignment wrapText="1"/>
    </xf>
    <xf numFmtId="0" fontId="0" fillId="6" borderId="35" xfId="0" applyFill="1" applyBorder="1" applyAlignment="1">
      <alignment wrapText="1"/>
    </xf>
    <xf numFmtId="0" fontId="0" fillId="0" borderId="34" xfId="0" applyFont="1" applyFill="1" applyBorder="1" applyAlignment="1">
      <alignment wrapText="1"/>
    </xf>
    <xf numFmtId="0" fontId="1" fillId="5" borderId="5" xfId="0" applyFont="1" applyFill="1" applyBorder="1" applyAlignment="1">
      <alignment wrapText="1"/>
    </xf>
    <xf numFmtId="0" fontId="1" fillId="5" borderId="6" xfId="0" applyFont="1" applyFill="1" applyBorder="1" applyAlignment="1">
      <alignment wrapText="1"/>
    </xf>
    <xf numFmtId="0" fontId="1" fillId="12" borderId="35" xfId="0" applyFont="1" applyFill="1" applyBorder="1" applyAlignment="1">
      <alignment wrapText="1"/>
    </xf>
    <xf numFmtId="0" fontId="1" fillId="7" borderId="34" xfId="0" applyFont="1" applyFill="1" applyBorder="1" applyAlignment="1">
      <alignment wrapText="1"/>
    </xf>
    <xf numFmtId="0" fontId="8" fillId="0" borderId="34" xfId="0" applyFont="1" applyFill="1" applyBorder="1" applyAlignment="1">
      <alignment wrapText="1"/>
    </xf>
    <xf numFmtId="0" fontId="8" fillId="6" borderId="35" xfId="0" applyFont="1" applyFill="1" applyBorder="1" applyAlignment="1">
      <alignment wrapText="1"/>
    </xf>
    <xf numFmtId="0" fontId="10" fillId="8" borderId="36" xfId="0" applyFont="1" applyFill="1" applyBorder="1" applyAlignment="1">
      <alignment wrapText="1"/>
    </xf>
    <xf numFmtId="0" fontId="10" fillId="9" borderId="35" xfId="0" applyFont="1" applyFill="1" applyBorder="1" applyAlignment="1">
      <alignment wrapText="1"/>
    </xf>
    <xf numFmtId="0" fontId="10" fillId="8" borderId="34" xfId="0" applyFont="1" applyFill="1" applyBorder="1" applyAlignment="1">
      <alignment wrapText="1"/>
    </xf>
    <xf numFmtId="0" fontId="1" fillId="12" borderId="34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1" fillId="4" borderId="34" xfId="0" applyFont="1" applyFill="1" applyBorder="1" applyAlignment="1">
      <alignment horizontal="left" vertical="top"/>
    </xf>
    <xf numFmtId="0" fontId="1" fillId="13" borderId="34" xfId="0" applyFont="1" applyFill="1" applyBorder="1" applyAlignment="1">
      <alignment horizontal="center" wrapText="1"/>
    </xf>
    <xf numFmtId="0" fontId="0" fillId="14" borderId="14" xfId="0" applyFill="1" applyBorder="1" applyAlignment="1">
      <alignment wrapText="1"/>
    </xf>
    <xf numFmtId="0" fontId="7" fillId="14" borderId="14" xfId="0" applyFont="1" applyFill="1" applyBorder="1" applyAlignment="1">
      <alignment wrapText="1"/>
    </xf>
    <xf numFmtId="0" fontId="12" fillId="14" borderId="14" xfId="0" applyFont="1" applyFill="1" applyBorder="1" applyAlignment="1">
      <alignment wrapText="1"/>
    </xf>
    <xf numFmtId="0" fontId="12" fillId="14" borderId="15" xfId="0" applyFont="1" applyFill="1" applyBorder="1" applyAlignment="1">
      <alignment wrapText="1"/>
    </xf>
    <xf numFmtId="0" fontId="1" fillId="14" borderId="9" xfId="0" applyFont="1" applyFill="1" applyBorder="1" applyAlignment="1">
      <alignment wrapText="1"/>
    </xf>
    <xf numFmtId="0" fontId="0" fillId="14" borderId="10" xfId="0" applyFill="1" applyBorder="1" applyAlignment="1"/>
    <xf numFmtId="0" fontId="0" fillId="14" borderId="9" xfId="0" applyFill="1" applyBorder="1" applyAlignment="1"/>
    <xf numFmtId="0" fontId="6" fillId="0" borderId="14" xfId="0" applyFont="1" applyFill="1" applyBorder="1" applyAlignment="1">
      <alignment wrapText="1"/>
    </xf>
    <xf numFmtId="0" fontId="7" fillId="0" borderId="14" xfId="0" applyFont="1" applyFill="1" applyBorder="1" applyAlignment="1">
      <alignment wrapText="1"/>
    </xf>
    <xf numFmtId="0" fontId="12" fillId="0" borderId="14" xfId="0" applyFont="1" applyFill="1" applyBorder="1" applyAlignment="1">
      <alignment wrapText="1"/>
    </xf>
    <xf numFmtId="0" fontId="12" fillId="0" borderId="15" xfId="0" applyFont="1" applyFill="1" applyBorder="1" applyAlignment="1">
      <alignment wrapText="1"/>
    </xf>
    <xf numFmtId="0" fontId="0" fillId="0" borderId="14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7" xfId="0" applyFill="1" applyBorder="1" applyAlignment="1">
      <alignment horizontal="left" vertical="top"/>
    </xf>
    <xf numFmtId="0" fontId="6" fillId="0" borderId="7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2" fillId="0" borderId="5" xfId="0" applyFont="1" applyFill="1" applyBorder="1" applyAlignment="1">
      <alignment wrapText="1"/>
    </xf>
    <xf numFmtId="0" fontId="0" fillId="0" borderId="37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39" xfId="0" applyBorder="1" applyAlignment="1">
      <alignment wrapText="1"/>
    </xf>
    <xf numFmtId="0" fontId="0" fillId="11" borderId="40" xfId="0" applyFill="1" applyBorder="1" applyAlignment="1">
      <alignment wrapText="1"/>
    </xf>
    <xf numFmtId="0" fontId="0" fillId="3" borderId="41" xfId="0" applyFill="1" applyBorder="1" applyAlignment="1">
      <alignment wrapText="1"/>
    </xf>
    <xf numFmtId="0" fontId="6" fillId="11" borderId="40" xfId="0" applyFont="1" applyFill="1" applyBorder="1" applyAlignment="1">
      <alignment wrapText="1"/>
    </xf>
    <xf numFmtId="0" fontId="12" fillId="3" borderId="41" xfId="0" applyFont="1" applyFill="1" applyBorder="1" applyAlignment="1">
      <alignment wrapText="1"/>
    </xf>
    <xf numFmtId="0" fontId="6" fillId="11" borderId="42" xfId="0" applyFont="1" applyFill="1" applyBorder="1" applyAlignment="1">
      <alignment wrapText="1"/>
    </xf>
    <xf numFmtId="0" fontId="12" fillId="3" borderId="24" xfId="0" applyFont="1" applyFill="1" applyBorder="1" applyAlignment="1">
      <alignment wrapText="1"/>
    </xf>
    <xf numFmtId="0" fontId="12" fillId="3" borderId="32" xfId="0" applyFont="1" applyFill="1" applyBorder="1" applyAlignment="1">
      <alignment wrapText="1"/>
    </xf>
    <xf numFmtId="0" fontId="0" fillId="14" borderId="7" xfId="0" applyFill="1" applyBorder="1" applyAlignment="1">
      <alignment wrapText="1"/>
    </xf>
    <xf numFmtId="0" fontId="7" fillId="14" borderId="7" xfId="0" applyFont="1" applyFill="1" applyBorder="1" applyAlignment="1">
      <alignment wrapText="1"/>
    </xf>
    <xf numFmtId="0" fontId="12" fillId="14" borderId="7" xfId="0" applyFont="1" applyFill="1" applyBorder="1" applyAlignment="1">
      <alignment wrapText="1"/>
    </xf>
    <xf numFmtId="0" fontId="12" fillId="14" borderId="4" xfId="0" applyFont="1" applyFill="1" applyBorder="1" applyAlignment="1">
      <alignment wrapText="1"/>
    </xf>
    <xf numFmtId="0" fontId="0" fillId="0" borderId="43" xfId="0" applyBorder="1" applyAlignment="1">
      <alignment wrapText="1"/>
    </xf>
    <xf numFmtId="0" fontId="1" fillId="4" borderId="44" xfId="0" applyFont="1" applyFill="1" applyBorder="1" applyAlignment="1">
      <alignment horizontal="center" wrapText="1"/>
    </xf>
    <xf numFmtId="0" fontId="1" fillId="4" borderId="27" xfId="0" applyFont="1" applyFill="1" applyBorder="1" applyAlignment="1">
      <alignment horizontal="center" wrapText="1"/>
    </xf>
    <xf numFmtId="0" fontId="1" fillId="4" borderId="28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vertical="center"/>
    </xf>
    <xf numFmtId="0" fontId="0" fillId="13" borderId="13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15" fillId="0" borderId="0" xfId="0" applyFont="1" applyFill="1" applyAlignment="1">
      <alignment vertical="top"/>
    </xf>
    <xf numFmtId="0" fontId="1" fillId="4" borderId="33" xfId="0" applyFont="1" applyFill="1" applyBorder="1" applyAlignment="1">
      <alignment wrapText="1"/>
    </xf>
    <xf numFmtId="0" fontId="1" fillId="4" borderId="45" xfId="0" applyFont="1" applyFill="1" applyBorder="1" applyAlignment="1">
      <alignment wrapText="1"/>
    </xf>
    <xf numFmtId="0" fontId="1" fillId="5" borderId="4" xfId="0" applyFont="1" applyFill="1" applyBorder="1" applyAlignment="1">
      <alignment vertical="center"/>
    </xf>
    <xf numFmtId="0" fontId="1" fillId="5" borderId="10" xfId="0" applyFont="1" applyFill="1" applyBorder="1" applyAlignment="1">
      <alignment vertical="center"/>
    </xf>
    <xf numFmtId="0" fontId="0" fillId="12" borderId="0" xfId="0" applyFont="1" applyFill="1" applyBorder="1" applyAlignment="1">
      <alignment wrapText="1"/>
    </xf>
    <xf numFmtId="0" fontId="0" fillId="7" borderId="0" xfId="0" applyFont="1" applyFill="1" applyBorder="1" applyAlignment="1">
      <alignment wrapText="1"/>
    </xf>
    <xf numFmtId="0" fontId="0" fillId="10" borderId="0" xfId="0" applyFont="1" applyFill="1" applyBorder="1" applyAlignment="1">
      <alignment wrapText="1"/>
    </xf>
    <xf numFmtId="1" fontId="0" fillId="0" borderId="1" xfId="0" applyNumberFormat="1" applyFont="1" applyFill="1" applyBorder="1" applyAlignment="1">
      <alignment horizontal="left"/>
    </xf>
    <xf numFmtId="1" fontId="1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/>
    <xf numFmtId="1" fontId="0" fillId="0" borderId="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0" fillId="0" borderId="5" xfId="0" applyFill="1" applyBorder="1" applyAlignment="1"/>
    <xf numFmtId="1" fontId="1" fillId="0" borderId="0" xfId="0" applyNumberFormat="1" applyFont="1" applyFill="1" applyBorder="1" applyAlignment="1">
      <alignment horizontal="center" wrapText="1"/>
    </xf>
    <xf numFmtId="1" fontId="0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center" wrapText="1"/>
    </xf>
    <xf numFmtId="0" fontId="16" fillId="0" borderId="10" xfId="0" applyFont="1" applyFill="1" applyBorder="1" applyAlignment="1">
      <alignment vertical="top" wrapText="1"/>
    </xf>
    <xf numFmtId="0" fontId="16" fillId="0" borderId="12" xfId="0" applyFont="1" applyFill="1" applyBorder="1" applyAlignment="1">
      <alignment vertical="top" wrapText="1"/>
    </xf>
    <xf numFmtId="0" fontId="16" fillId="0" borderId="9" xfId="0" applyFont="1" applyFill="1" applyBorder="1" applyAlignment="1">
      <alignment vertical="top" wrapText="1"/>
    </xf>
    <xf numFmtId="0" fontId="0" fillId="0" borderId="14" xfId="0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0" fillId="0" borderId="14" xfId="0" applyNumberFormat="1" applyFont="1" applyFill="1" applyBorder="1" applyAlignment="1" applyProtection="1">
      <alignment wrapText="1"/>
    </xf>
    <xf numFmtId="0" fontId="3" fillId="0" borderId="14" xfId="0" applyNumberFormat="1" applyFont="1" applyFill="1" applyBorder="1" applyAlignment="1" applyProtection="1"/>
    <xf numFmtId="0" fontId="0" fillId="0" borderId="15" xfId="0" applyNumberFormat="1" applyFont="1" applyFill="1" applyBorder="1" applyAlignment="1" applyProtection="1">
      <alignment wrapText="1"/>
    </xf>
    <xf numFmtId="0" fontId="1" fillId="0" borderId="7" xfId="0" applyNumberFormat="1" applyFont="1" applyFill="1" applyBorder="1" applyAlignment="1" applyProtection="1">
      <alignment wrapText="1"/>
    </xf>
    <xf numFmtId="0" fontId="0" fillId="0" borderId="8" xfId="0" applyBorder="1" applyAlignment="1">
      <alignment wrapText="1"/>
    </xf>
    <xf numFmtId="0" fontId="11" fillId="0" borderId="7" xfId="0" applyNumberFormat="1" applyFont="1" applyFill="1" applyBorder="1" applyAlignment="1" applyProtection="1">
      <alignment wrapText="1"/>
    </xf>
    <xf numFmtId="0" fontId="12" fillId="0" borderId="8" xfId="0" applyNumberFormat="1" applyFont="1" applyFill="1" applyBorder="1" applyAlignment="1" applyProtection="1">
      <alignment wrapText="1"/>
    </xf>
    <xf numFmtId="0" fontId="12" fillId="0" borderId="6" xfId="0" applyNumberFormat="1" applyFont="1" applyFill="1" applyBorder="1" applyAlignment="1" applyProtection="1">
      <alignment wrapText="1"/>
    </xf>
    <xf numFmtId="0" fontId="1" fillId="4" borderId="46" xfId="0" applyFont="1" applyFill="1" applyBorder="1" applyAlignment="1"/>
    <xf numFmtId="164" fontId="1" fillId="4" borderId="47" xfId="0" applyNumberFormat="1" applyFont="1" applyFill="1" applyBorder="1" applyAlignment="1">
      <alignment wrapText="1"/>
    </xf>
    <xf numFmtId="164" fontId="1" fillId="4" borderId="48" xfId="0" applyNumberFormat="1" applyFont="1" applyFill="1" applyBorder="1" applyAlignment="1">
      <alignment wrapText="1"/>
    </xf>
    <xf numFmtId="0" fontId="1" fillId="13" borderId="22" xfId="0" applyFont="1" applyFill="1" applyBorder="1" applyAlignment="1"/>
    <xf numFmtId="0" fontId="1" fillId="13" borderId="24" xfId="0" applyFont="1" applyFill="1" applyBorder="1" applyAlignment="1">
      <alignment wrapText="1"/>
    </xf>
    <xf numFmtId="1" fontId="1" fillId="13" borderId="26" xfId="0" applyNumberFormat="1" applyFont="1" applyFill="1" applyBorder="1" applyAlignment="1">
      <alignment wrapText="1"/>
    </xf>
    <xf numFmtId="0" fontId="0" fillId="0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0DAF8"/>
      <color rgb="FFFFFFCC"/>
      <color rgb="FFD9E1F2"/>
      <color rgb="FFFFF3FF"/>
      <color rgb="FFEDF1F9"/>
      <color rgb="FF00A800"/>
      <color rgb="FF79FF79"/>
      <color rgb="FFCCFFCC"/>
      <color rgb="FFFFE5FF"/>
      <color rgb="FFDD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CN28"/>
  <sheetViews>
    <sheetView tabSelected="1" zoomScale="90" zoomScaleNormal="90" workbookViewId="0">
      <selection activeCell="AL11" sqref="AL11"/>
    </sheetView>
  </sheetViews>
  <sheetFormatPr baseColWidth="10" defaultColWidth="11.54296875" defaultRowHeight="14.5" x14ac:dyDescent="0.35"/>
  <cols>
    <col min="1" max="1" width="10.08984375" style="1" customWidth="1"/>
    <col min="2" max="2" width="14.1796875" style="1" customWidth="1"/>
    <col min="3" max="3" width="10.08984375" style="1" customWidth="1"/>
    <col min="4" max="4" width="22.1796875" style="1" customWidth="1"/>
    <col min="5" max="5" width="11.90625" style="1" customWidth="1"/>
    <col min="6" max="6" width="19.54296875" style="1" customWidth="1"/>
    <col min="7" max="7" width="7.1796875" style="1" customWidth="1"/>
    <col min="8" max="8" width="9.453125" style="1" customWidth="1"/>
    <col min="9" max="9" width="9.08984375" style="1" customWidth="1"/>
    <col min="10" max="10" width="6.90625" style="1" customWidth="1"/>
    <col min="11" max="11" width="6.54296875" style="1" customWidth="1"/>
    <col min="12" max="12" width="9.81640625" style="1" customWidth="1"/>
    <col min="13" max="13" width="13.08984375" style="1" customWidth="1"/>
    <col min="14" max="14" width="11.54296875" style="1" customWidth="1"/>
    <col min="15" max="20" width="6.36328125" style="1" customWidth="1"/>
    <col min="21" max="22" width="4.81640625" style="1" customWidth="1"/>
    <col min="23" max="23" width="1.81640625" style="1" customWidth="1"/>
    <col min="24" max="29" width="6.36328125" style="1" customWidth="1"/>
    <col min="30" max="32" width="4.81640625" style="1" customWidth="1"/>
    <col min="33" max="33" width="1.81640625" style="1" customWidth="1"/>
    <col min="34" max="39" width="6.36328125" style="1" customWidth="1"/>
    <col min="40" max="42" width="4.81640625" style="1" customWidth="1"/>
    <col min="43" max="43" width="1.81640625" style="1" customWidth="1"/>
    <col min="44" max="49" width="6.36328125" style="1" customWidth="1"/>
    <col min="50" max="52" width="4.81640625" style="1" customWidth="1"/>
    <col min="53" max="53" width="1.81640625" style="1" customWidth="1"/>
    <col min="54" max="59" width="6.36328125" style="1" customWidth="1"/>
    <col min="60" max="62" width="4.81640625" style="1" customWidth="1"/>
    <col min="63" max="63" width="1.81640625" style="1" customWidth="1"/>
    <col min="64" max="69" width="6.36328125" style="1" customWidth="1"/>
    <col min="70" max="72" width="4.81640625" style="1" customWidth="1"/>
    <col min="73" max="73" width="1.81640625" style="1" customWidth="1"/>
    <col min="74" max="79" width="6.36328125" style="1" customWidth="1"/>
    <col min="80" max="82" width="4.81640625" style="1" customWidth="1"/>
    <col min="83" max="83" width="1.81640625" style="1" customWidth="1"/>
    <col min="84" max="89" width="6.36328125" style="1" customWidth="1"/>
    <col min="90" max="92" width="4.81640625" style="1" customWidth="1"/>
    <col min="93" max="16384" width="11.54296875" style="1"/>
  </cols>
  <sheetData>
    <row r="1" spans="1:92" s="3" customFormat="1" ht="19.25" customHeight="1" x14ac:dyDescent="0.35">
      <c r="A1" s="249" t="s">
        <v>152</v>
      </c>
      <c r="B1" s="4"/>
      <c r="C1" s="4"/>
      <c r="D1" s="4"/>
    </row>
    <row r="2" spans="1:92" s="3" customFormat="1" ht="16.75" customHeight="1" x14ac:dyDescent="0.35">
      <c r="A2" s="4"/>
      <c r="B2" s="4"/>
      <c r="C2" s="4"/>
      <c r="D2" s="4"/>
      <c r="O2" s="253" t="s">
        <v>66</v>
      </c>
      <c r="P2" s="173"/>
      <c r="Q2" s="173"/>
      <c r="R2" s="173"/>
      <c r="S2" s="173"/>
      <c r="T2" s="174"/>
      <c r="W2" s="125"/>
      <c r="X2" s="253" t="s">
        <v>67</v>
      </c>
      <c r="Y2" s="21"/>
      <c r="Z2" s="21"/>
      <c r="AA2" s="21"/>
      <c r="AB2" s="21"/>
      <c r="AC2" s="22"/>
      <c r="AG2" s="125"/>
      <c r="AH2" s="253" t="s">
        <v>68</v>
      </c>
      <c r="AI2" s="173"/>
      <c r="AJ2" s="173"/>
      <c r="AK2" s="173"/>
      <c r="AL2" s="173"/>
      <c r="AM2" s="174"/>
      <c r="AQ2" s="125"/>
      <c r="AR2" s="253" t="s">
        <v>75</v>
      </c>
      <c r="AS2" s="173"/>
      <c r="AT2" s="173"/>
      <c r="AU2" s="173"/>
      <c r="AV2" s="173"/>
      <c r="AW2" s="174"/>
      <c r="BA2" s="125"/>
      <c r="BB2" s="253" t="s">
        <v>80</v>
      </c>
      <c r="BC2" s="173"/>
      <c r="BD2" s="173"/>
      <c r="BE2" s="173"/>
      <c r="BF2" s="173"/>
      <c r="BG2" s="174"/>
      <c r="BK2" s="125"/>
      <c r="BL2" s="253" t="s">
        <v>86</v>
      </c>
      <c r="BM2" s="173"/>
      <c r="BN2" s="173"/>
      <c r="BO2" s="173"/>
      <c r="BP2" s="173"/>
      <c r="BQ2" s="174"/>
      <c r="BU2" s="125"/>
      <c r="BV2" s="253" t="s">
        <v>91</v>
      </c>
      <c r="BW2" s="173"/>
      <c r="BX2" s="173"/>
      <c r="BY2" s="173"/>
      <c r="BZ2" s="173"/>
      <c r="CA2" s="174"/>
      <c r="CE2" s="125"/>
      <c r="CF2" s="253" t="s">
        <v>98</v>
      </c>
      <c r="CG2" s="173"/>
      <c r="CH2" s="173"/>
      <c r="CI2" s="173"/>
      <c r="CJ2" s="173"/>
      <c r="CK2" s="174"/>
    </row>
    <row r="3" spans="1:92" s="3" customFormat="1" ht="43.5" x14ac:dyDescent="0.35">
      <c r="A3" s="264"/>
      <c r="B3" s="261"/>
      <c r="C3" s="261"/>
      <c r="D3" s="261"/>
      <c r="E3" s="248"/>
      <c r="F3" s="248"/>
      <c r="G3" s="42"/>
      <c r="H3" s="42"/>
      <c r="I3" s="42"/>
      <c r="J3" s="42"/>
      <c r="O3" s="14" t="s">
        <v>73</v>
      </c>
      <c r="P3" s="15" t="s">
        <v>54</v>
      </c>
      <c r="Q3" s="15" t="s">
        <v>55</v>
      </c>
      <c r="R3" s="24" t="s">
        <v>59</v>
      </c>
      <c r="S3" s="110" t="s">
        <v>56</v>
      </c>
      <c r="T3" s="16" t="s">
        <v>57</v>
      </c>
      <c r="W3" s="126"/>
      <c r="X3" s="25" t="s">
        <v>58</v>
      </c>
      <c r="Y3" s="15" t="s">
        <v>60</v>
      </c>
      <c r="Z3" s="15" t="s">
        <v>61</v>
      </c>
      <c r="AA3" s="160" t="s">
        <v>62</v>
      </c>
      <c r="AB3" s="110" t="s">
        <v>63</v>
      </c>
      <c r="AC3" s="16" t="s">
        <v>64</v>
      </c>
      <c r="AG3" s="126"/>
      <c r="AH3" s="25" t="s">
        <v>74</v>
      </c>
      <c r="AI3" s="15" t="s">
        <v>69</v>
      </c>
      <c r="AJ3" s="15" t="s">
        <v>70</v>
      </c>
      <c r="AK3" s="110" t="s">
        <v>121</v>
      </c>
      <c r="AL3" s="15" t="s">
        <v>71</v>
      </c>
      <c r="AM3" s="16" t="s">
        <v>72</v>
      </c>
      <c r="AQ3" s="126"/>
      <c r="AR3" s="25" t="s">
        <v>76</v>
      </c>
      <c r="AS3" s="15" t="s">
        <v>77</v>
      </c>
      <c r="AT3" s="110" t="s">
        <v>78</v>
      </c>
      <c r="AU3" s="110" t="s">
        <v>122</v>
      </c>
      <c r="AV3" s="110" t="s">
        <v>79</v>
      </c>
      <c r="AW3" s="163" t="s">
        <v>84</v>
      </c>
      <c r="BA3" s="126"/>
      <c r="BB3" s="25" t="s">
        <v>81</v>
      </c>
      <c r="BC3" s="15" t="s">
        <v>82</v>
      </c>
      <c r="BD3" s="15" t="s">
        <v>83</v>
      </c>
      <c r="BE3" s="110" t="s">
        <v>127</v>
      </c>
      <c r="BF3" s="110" t="s">
        <v>128</v>
      </c>
      <c r="BG3" s="16" t="s">
        <v>85</v>
      </c>
      <c r="BK3" s="126"/>
      <c r="BL3" s="25" t="s">
        <v>87</v>
      </c>
      <c r="BM3" s="15" t="s">
        <v>88</v>
      </c>
      <c r="BN3" s="15" t="s">
        <v>89</v>
      </c>
      <c r="BO3" s="110" t="s">
        <v>129</v>
      </c>
      <c r="BP3" s="110" t="s">
        <v>130</v>
      </c>
      <c r="BQ3" s="16" t="s">
        <v>90</v>
      </c>
      <c r="BU3" s="126"/>
      <c r="BV3" s="25" t="s">
        <v>92</v>
      </c>
      <c r="BW3" s="15" t="s">
        <v>93</v>
      </c>
      <c r="BX3" s="15" t="s">
        <v>94</v>
      </c>
      <c r="BY3" s="110" t="s">
        <v>131</v>
      </c>
      <c r="BZ3" s="110" t="s">
        <v>132</v>
      </c>
      <c r="CA3" s="16" t="s">
        <v>95</v>
      </c>
      <c r="CE3" s="126"/>
      <c r="CF3" s="25" t="s">
        <v>99</v>
      </c>
      <c r="CG3" s="15" t="s">
        <v>100</v>
      </c>
      <c r="CH3" s="15" t="s">
        <v>101</v>
      </c>
      <c r="CI3" s="110" t="s">
        <v>133</v>
      </c>
      <c r="CJ3" s="110" t="s">
        <v>134</v>
      </c>
      <c r="CK3" s="16" t="s">
        <v>102</v>
      </c>
    </row>
    <row r="4" spans="1:92" s="3" customFormat="1" ht="15" thickBot="1" x14ac:dyDescent="0.4">
      <c r="A4" s="264"/>
      <c r="B4" s="257" t="s">
        <v>139</v>
      </c>
      <c r="C4" s="258"/>
      <c r="D4" s="258"/>
      <c r="E4" s="259"/>
      <c r="F4" s="259"/>
      <c r="G4" s="17"/>
      <c r="H4" s="17"/>
      <c r="I4" s="18"/>
      <c r="J4" s="42"/>
      <c r="O4" s="41"/>
      <c r="P4" s="42"/>
      <c r="Q4" s="42"/>
      <c r="R4" s="42"/>
      <c r="S4" s="42"/>
      <c r="T4" s="43"/>
      <c r="U4" s="42"/>
      <c r="V4" s="42"/>
      <c r="W4" s="126"/>
      <c r="X4" s="41"/>
      <c r="Y4" s="42"/>
      <c r="Z4" s="42"/>
      <c r="AA4" s="42"/>
      <c r="AB4" s="42"/>
      <c r="AC4" s="43"/>
      <c r="AD4" s="42"/>
      <c r="AE4" s="42"/>
      <c r="AF4" s="42"/>
      <c r="AG4" s="126"/>
      <c r="AH4" s="41"/>
      <c r="AI4" s="42"/>
      <c r="AJ4" s="42"/>
      <c r="AK4" s="42"/>
      <c r="AL4" s="42"/>
      <c r="AM4" s="43"/>
      <c r="AQ4" s="126"/>
      <c r="AR4" s="41"/>
      <c r="AS4" s="42"/>
      <c r="AT4" s="42"/>
      <c r="AU4" s="42"/>
      <c r="AV4" s="42"/>
      <c r="AW4" s="43"/>
      <c r="BA4" s="126"/>
      <c r="BB4" s="41"/>
      <c r="BC4" s="42"/>
      <c r="BD4" s="42"/>
      <c r="BE4" s="42"/>
      <c r="BF4" s="42"/>
      <c r="BG4" s="43"/>
      <c r="BK4" s="126"/>
      <c r="BL4" s="41"/>
      <c r="BM4" s="42"/>
      <c r="BN4" s="42"/>
      <c r="BO4" s="42"/>
      <c r="BP4" s="42"/>
      <c r="BQ4" s="43"/>
      <c r="BU4" s="126"/>
      <c r="BV4" s="41"/>
      <c r="BW4" s="42"/>
      <c r="BX4" s="42"/>
      <c r="BY4" s="42"/>
      <c r="BZ4" s="42"/>
      <c r="CA4" s="43"/>
      <c r="CC4" s="42"/>
      <c r="CE4" s="126"/>
      <c r="CF4" s="41"/>
      <c r="CG4" s="42"/>
      <c r="CH4" s="42"/>
      <c r="CI4" s="42"/>
      <c r="CJ4" s="42"/>
      <c r="CK4" s="42"/>
      <c r="CL4" s="41"/>
      <c r="CM4" s="42"/>
    </row>
    <row r="5" spans="1:92" s="3" customFormat="1" x14ac:dyDescent="0.35">
      <c r="A5" s="264"/>
      <c r="B5" s="260" t="s">
        <v>141</v>
      </c>
      <c r="C5" s="261"/>
      <c r="D5" s="261"/>
      <c r="E5" s="248"/>
      <c r="F5" s="248"/>
      <c r="G5" s="42"/>
      <c r="H5" s="42"/>
      <c r="I5" s="43"/>
      <c r="J5" s="42"/>
      <c r="N5" s="159" t="s">
        <v>103</v>
      </c>
      <c r="O5" s="111"/>
      <c r="P5" s="88"/>
      <c r="Q5" s="88"/>
      <c r="R5" s="89">
        <v>1</v>
      </c>
      <c r="S5" s="90"/>
      <c r="T5" s="112"/>
      <c r="U5" s="88"/>
      <c r="V5" s="88"/>
      <c r="W5" s="127"/>
      <c r="X5" s="123">
        <v>1</v>
      </c>
      <c r="Y5" s="90"/>
      <c r="Z5" s="91">
        <v>1</v>
      </c>
      <c r="AA5" s="92"/>
      <c r="AB5" s="89">
        <v>1</v>
      </c>
      <c r="AC5" s="90"/>
      <c r="AD5" s="88"/>
      <c r="AE5" s="88"/>
      <c r="AF5" s="88"/>
      <c r="AG5" s="127"/>
      <c r="AH5" s="136">
        <v>1</v>
      </c>
      <c r="AI5" s="94"/>
      <c r="AJ5" s="95">
        <v>1</v>
      </c>
      <c r="AK5" s="92"/>
      <c r="AL5" s="89">
        <v>1</v>
      </c>
      <c r="AM5" s="90"/>
      <c r="AN5" s="88"/>
      <c r="AO5" s="88"/>
      <c r="AP5" s="88"/>
      <c r="AQ5" s="127"/>
      <c r="AR5" s="97">
        <v>1</v>
      </c>
      <c r="AS5" s="97"/>
      <c r="AT5" s="98"/>
      <c r="AU5" s="95">
        <v>1</v>
      </c>
      <c r="AV5" s="92"/>
      <c r="AW5" s="93">
        <v>1</v>
      </c>
      <c r="AX5" s="169" t="s">
        <v>124</v>
      </c>
      <c r="AY5" s="169" t="s">
        <v>125</v>
      </c>
      <c r="AZ5" s="169" t="s">
        <v>126</v>
      </c>
      <c r="BA5" s="127"/>
      <c r="BB5" s="94"/>
      <c r="BC5" s="95">
        <v>1</v>
      </c>
      <c r="BD5" s="92"/>
      <c r="BE5" s="96">
        <v>1</v>
      </c>
      <c r="BF5" s="97"/>
      <c r="BG5" s="98"/>
      <c r="BH5" s="88"/>
      <c r="BI5" s="88"/>
      <c r="BJ5" s="88"/>
      <c r="BK5" s="127"/>
      <c r="BL5" s="91">
        <v>1</v>
      </c>
      <c r="BM5" s="92"/>
      <c r="BN5" s="95">
        <v>1</v>
      </c>
      <c r="BO5" s="92"/>
      <c r="BP5" s="93">
        <v>1</v>
      </c>
      <c r="BQ5" s="94"/>
      <c r="BR5" s="88"/>
      <c r="BS5" s="88"/>
      <c r="BT5" s="88"/>
      <c r="BU5" s="127"/>
      <c r="BV5" s="97">
        <v>1</v>
      </c>
      <c r="BW5" s="97"/>
      <c r="BX5" s="98"/>
      <c r="BY5" s="95">
        <v>1</v>
      </c>
      <c r="BZ5" s="92"/>
      <c r="CA5" s="93">
        <v>1</v>
      </c>
      <c r="CB5" s="169" t="s">
        <v>124</v>
      </c>
      <c r="CC5" s="169" t="s">
        <v>125</v>
      </c>
      <c r="CD5" s="169" t="s">
        <v>125</v>
      </c>
      <c r="CE5" s="127"/>
      <c r="CF5" s="94"/>
      <c r="CG5" s="95">
        <v>1</v>
      </c>
      <c r="CH5" s="92"/>
      <c r="CI5" s="96">
        <v>1</v>
      </c>
      <c r="CJ5" s="97"/>
      <c r="CK5" s="97"/>
      <c r="CL5" s="99"/>
      <c r="CM5" s="42"/>
    </row>
    <row r="6" spans="1:92" s="3" customFormat="1" x14ac:dyDescent="0.35">
      <c r="A6" s="264"/>
      <c r="B6" s="260" t="s">
        <v>142</v>
      </c>
      <c r="C6" s="261"/>
      <c r="D6" s="261"/>
      <c r="E6" s="248"/>
      <c r="F6" s="248"/>
      <c r="G6" s="42"/>
      <c r="H6" s="42"/>
      <c r="I6" s="43"/>
      <c r="J6" s="42"/>
      <c r="N6" s="250" t="s">
        <v>104</v>
      </c>
      <c r="O6" s="41"/>
      <c r="P6" s="42"/>
      <c r="Q6" s="42"/>
      <c r="R6" s="73">
        <v>1</v>
      </c>
      <c r="S6" s="74"/>
      <c r="T6" s="43"/>
      <c r="U6" s="42"/>
      <c r="V6" s="42"/>
      <c r="W6" s="126"/>
      <c r="X6" s="80">
        <v>1</v>
      </c>
      <c r="Y6" s="75"/>
      <c r="Z6" s="38">
        <v>1</v>
      </c>
      <c r="AA6" s="36"/>
      <c r="AB6" s="73">
        <v>1</v>
      </c>
      <c r="AC6" s="75"/>
      <c r="AD6" s="42"/>
      <c r="AE6" s="42"/>
      <c r="AF6" s="42"/>
      <c r="AG6" s="126"/>
      <c r="AH6" s="56">
        <v>1</v>
      </c>
      <c r="AI6" s="55"/>
      <c r="AJ6" s="34">
        <v>1</v>
      </c>
      <c r="AK6" s="36"/>
      <c r="AL6" s="73">
        <v>1</v>
      </c>
      <c r="AM6" s="75"/>
      <c r="AN6" s="42"/>
      <c r="AO6" s="42"/>
      <c r="AP6" s="42"/>
      <c r="AQ6" s="126"/>
      <c r="AR6" s="54">
        <v>1</v>
      </c>
      <c r="AS6" s="54"/>
      <c r="AT6" s="50"/>
      <c r="AU6" s="34">
        <v>1</v>
      </c>
      <c r="AV6" s="36"/>
      <c r="AW6" s="57">
        <v>1</v>
      </c>
      <c r="AX6" s="170" t="s">
        <v>124</v>
      </c>
      <c r="AY6" s="170" t="s">
        <v>125</v>
      </c>
      <c r="AZ6" s="170" t="s">
        <v>126</v>
      </c>
      <c r="BA6" s="126"/>
      <c r="BB6" s="55"/>
      <c r="BC6" s="34">
        <v>1</v>
      </c>
      <c r="BD6" s="36"/>
      <c r="BE6" s="49">
        <v>1</v>
      </c>
      <c r="BF6" s="54"/>
      <c r="BG6" s="50"/>
      <c r="BH6" s="42"/>
      <c r="BI6" s="42"/>
      <c r="BJ6" s="42"/>
      <c r="BK6" s="126"/>
      <c r="BL6" s="35">
        <v>1</v>
      </c>
      <c r="BM6" s="36"/>
      <c r="BN6" s="37">
        <v>1</v>
      </c>
      <c r="BO6" s="39"/>
      <c r="BP6" s="57">
        <v>1</v>
      </c>
      <c r="BQ6" s="55"/>
      <c r="BR6" s="42"/>
      <c r="BS6" s="42"/>
      <c r="BT6" s="42"/>
      <c r="BU6" s="126"/>
      <c r="BV6" s="54">
        <v>1</v>
      </c>
      <c r="BW6" s="54"/>
      <c r="BX6" s="50"/>
      <c r="BY6" s="34">
        <v>1</v>
      </c>
      <c r="BZ6" s="36"/>
      <c r="CA6" s="57">
        <v>1</v>
      </c>
      <c r="CB6" s="170" t="s">
        <v>124</v>
      </c>
      <c r="CC6" s="170" t="s">
        <v>125</v>
      </c>
      <c r="CD6" s="170" t="s">
        <v>125</v>
      </c>
      <c r="CE6" s="126"/>
      <c r="CF6" s="55"/>
      <c r="CG6" s="34">
        <v>1</v>
      </c>
      <c r="CH6" s="36"/>
      <c r="CI6" s="49">
        <v>1</v>
      </c>
      <c r="CJ6" s="54"/>
      <c r="CK6" s="54"/>
      <c r="CL6" s="99"/>
      <c r="CM6" s="42"/>
    </row>
    <row r="7" spans="1:92" s="3" customFormat="1" x14ac:dyDescent="0.35">
      <c r="A7" s="264"/>
      <c r="B7" s="265" t="s">
        <v>153</v>
      </c>
      <c r="C7" s="262"/>
      <c r="D7" s="262"/>
      <c r="E7" s="263"/>
      <c r="F7" s="263"/>
      <c r="G7" s="45"/>
      <c r="H7" s="45"/>
      <c r="I7" s="46"/>
      <c r="J7" s="42"/>
      <c r="N7" s="250" t="s">
        <v>105</v>
      </c>
      <c r="O7" s="41"/>
      <c r="P7" s="42"/>
      <c r="Q7" s="42"/>
      <c r="R7" s="42"/>
      <c r="S7" s="26">
        <v>1</v>
      </c>
      <c r="T7" s="27"/>
      <c r="U7" s="42"/>
      <c r="V7" s="42"/>
      <c r="W7" s="126"/>
      <c r="X7" s="32">
        <v>1</v>
      </c>
      <c r="Y7" s="33"/>
      <c r="Z7" s="42"/>
      <c r="AA7" s="47">
        <v>1</v>
      </c>
      <c r="AB7" s="53"/>
      <c r="AC7" s="48"/>
      <c r="AD7" s="42"/>
      <c r="AE7" s="42"/>
      <c r="AF7" s="42"/>
      <c r="AG7" s="126"/>
      <c r="AH7" s="29">
        <v>1</v>
      </c>
      <c r="AI7" s="30"/>
      <c r="AJ7" s="34">
        <v>1</v>
      </c>
      <c r="AK7" s="36"/>
      <c r="AL7" s="26">
        <v>1</v>
      </c>
      <c r="AM7" s="27"/>
      <c r="AN7" s="42"/>
      <c r="AO7" s="42"/>
      <c r="AP7" s="42"/>
      <c r="AQ7" s="126"/>
      <c r="AR7" s="58">
        <v>1</v>
      </c>
      <c r="AS7" s="58"/>
      <c r="AT7" s="52"/>
      <c r="AU7" s="37">
        <v>1</v>
      </c>
      <c r="AV7" s="39"/>
      <c r="AW7" s="28">
        <v>1</v>
      </c>
      <c r="AX7" s="170" t="s">
        <v>124</v>
      </c>
      <c r="AY7" s="170" t="s">
        <v>125</v>
      </c>
      <c r="AZ7" s="170" t="s">
        <v>126</v>
      </c>
      <c r="BA7" s="126"/>
      <c r="BB7" s="30"/>
      <c r="BC7" s="37">
        <v>1</v>
      </c>
      <c r="BD7" s="39"/>
      <c r="BE7" s="51">
        <v>1</v>
      </c>
      <c r="BF7" s="58"/>
      <c r="BG7" s="52"/>
      <c r="BH7" s="42"/>
      <c r="BI7" s="42"/>
      <c r="BJ7" s="42"/>
      <c r="BK7" s="126"/>
      <c r="BL7" s="38">
        <v>1</v>
      </c>
      <c r="BM7" s="39"/>
      <c r="BN7" s="42"/>
      <c r="BO7" s="42"/>
      <c r="BP7" s="28">
        <v>1</v>
      </c>
      <c r="BQ7" s="30"/>
      <c r="BR7" s="42"/>
      <c r="BS7" s="42"/>
      <c r="BT7" s="42"/>
      <c r="BU7" s="126"/>
      <c r="BV7" s="58">
        <v>1</v>
      </c>
      <c r="BW7" s="58"/>
      <c r="BX7" s="52"/>
      <c r="BY7" s="37">
        <v>1</v>
      </c>
      <c r="BZ7" s="39"/>
      <c r="CA7" s="28">
        <v>1</v>
      </c>
      <c r="CB7" s="170" t="s">
        <v>124</v>
      </c>
      <c r="CC7" s="170" t="s">
        <v>125</v>
      </c>
      <c r="CD7" s="170" t="s">
        <v>125</v>
      </c>
      <c r="CE7" s="126"/>
      <c r="CF7" s="30"/>
      <c r="CG7" s="37">
        <v>1</v>
      </c>
      <c r="CH7" s="39"/>
      <c r="CI7" s="51">
        <v>1</v>
      </c>
      <c r="CJ7" s="58"/>
      <c r="CK7" s="54"/>
      <c r="CL7" s="99"/>
      <c r="CM7" s="42"/>
    </row>
    <row r="8" spans="1:92" s="3" customFormat="1" x14ac:dyDescent="0.35">
      <c r="A8" s="264"/>
      <c r="B8" s="261"/>
      <c r="C8" s="261"/>
      <c r="D8" s="261"/>
      <c r="E8" s="248"/>
      <c r="F8" s="248"/>
      <c r="G8" s="42"/>
      <c r="H8" s="42"/>
      <c r="I8" s="42"/>
      <c r="J8" s="42"/>
      <c r="N8" s="250" t="s">
        <v>106</v>
      </c>
      <c r="O8" s="41"/>
      <c r="P8" s="42"/>
      <c r="Q8" s="42"/>
      <c r="R8" s="42"/>
      <c r="S8" s="57">
        <v>1</v>
      </c>
      <c r="T8" s="55"/>
      <c r="U8" s="42"/>
      <c r="V8" s="42"/>
      <c r="W8" s="126"/>
      <c r="X8" s="35">
        <v>1</v>
      </c>
      <c r="Y8" s="36"/>
      <c r="Z8" s="42"/>
      <c r="AA8" s="49">
        <v>1</v>
      </c>
      <c r="AB8" s="54"/>
      <c r="AC8" s="50"/>
      <c r="AD8" s="42"/>
      <c r="AE8" s="42"/>
      <c r="AF8" s="42"/>
      <c r="AG8" s="126"/>
      <c r="AH8" s="79">
        <v>1</v>
      </c>
      <c r="AI8" s="72"/>
      <c r="AJ8" s="34">
        <v>1</v>
      </c>
      <c r="AK8" s="36"/>
      <c r="AL8" s="57">
        <v>1</v>
      </c>
      <c r="AM8" s="55"/>
      <c r="AN8" s="42"/>
      <c r="AO8" s="42"/>
      <c r="AP8" s="42"/>
      <c r="AQ8" s="126"/>
      <c r="AR8" s="79">
        <v>1</v>
      </c>
      <c r="AS8" s="72"/>
      <c r="AT8" s="31">
        <v>1</v>
      </c>
      <c r="AU8" s="33"/>
      <c r="AV8" s="71">
        <v>1</v>
      </c>
      <c r="AW8" s="72"/>
      <c r="AX8" s="42"/>
      <c r="AY8" s="42"/>
      <c r="AZ8" s="42"/>
      <c r="BA8" s="126"/>
      <c r="BB8" s="79">
        <v>1</v>
      </c>
      <c r="BC8" s="72"/>
      <c r="BD8" s="42"/>
      <c r="BE8" s="71">
        <v>1</v>
      </c>
      <c r="BF8" s="72"/>
      <c r="BG8" s="57">
        <v>1</v>
      </c>
      <c r="BH8" s="170" t="s">
        <v>124</v>
      </c>
      <c r="BI8" s="170" t="s">
        <v>125</v>
      </c>
      <c r="BJ8" s="170" t="s">
        <v>126</v>
      </c>
      <c r="BK8" s="126"/>
      <c r="BL8" s="55"/>
      <c r="BM8" s="71">
        <v>1</v>
      </c>
      <c r="BN8" s="72"/>
      <c r="BO8" s="71">
        <v>1</v>
      </c>
      <c r="BP8" s="72"/>
      <c r="BQ8" s="42"/>
      <c r="BR8" s="42"/>
      <c r="BS8" s="42"/>
      <c r="BT8" s="42"/>
      <c r="BU8" s="126"/>
      <c r="BV8" s="79">
        <v>1</v>
      </c>
      <c r="BW8" s="72"/>
      <c r="BX8" s="31">
        <v>1</v>
      </c>
      <c r="BY8" s="33"/>
      <c r="BZ8" s="71">
        <v>1</v>
      </c>
      <c r="CA8" s="72"/>
      <c r="CB8" s="42"/>
      <c r="CC8" s="42"/>
      <c r="CD8" s="42"/>
      <c r="CE8" s="126"/>
      <c r="CF8" s="79">
        <v>1</v>
      </c>
      <c r="CG8" s="72"/>
      <c r="CH8" s="42"/>
      <c r="CI8" s="71">
        <v>1</v>
      </c>
      <c r="CJ8" s="72"/>
      <c r="CK8" s="180">
        <v>1</v>
      </c>
      <c r="CL8" s="182"/>
      <c r="CM8" s="41"/>
    </row>
    <row r="9" spans="1:92" s="3" customFormat="1" ht="13.75" customHeight="1" thickBot="1" x14ac:dyDescent="0.4">
      <c r="A9" s="264"/>
      <c r="B9" s="257" t="s">
        <v>143</v>
      </c>
      <c r="C9" s="258"/>
      <c r="D9" s="258"/>
      <c r="E9" s="259"/>
      <c r="F9" s="259"/>
      <c r="G9" s="17"/>
      <c r="H9" s="17"/>
      <c r="I9" s="18"/>
      <c r="J9" s="42"/>
      <c r="N9" s="251" t="s">
        <v>65</v>
      </c>
      <c r="O9" s="171"/>
      <c r="P9" s="100"/>
      <c r="Q9" s="100"/>
      <c r="R9" s="100"/>
      <c r="S9" s="101">
        <v>1</v>
      </c>
      <c r="T9" s="102"/>
      <c r="U9" s="100"/>
      <c r="V9" s="100"/>
      <c r="W9" s="128"/>
      <c r="X9" s="124">
        <v>1</v>
      </c>
      <c r="Y9" s="104"/>
      <c r="Z9" s="100"/>
      <c r="AA9" s="105">
        <v>1</v>
      </c>
      <c r="AB9" s="106"/>
      <c r="AC9" s="107"/>
      <c r="AD9" s="100"/>
      <c r="AE9" s="100"/>
      <c r="AF9" s="100"/>
      <c r="AG9" s="128"/>
      <c r="AH9" s="137">
        <v>1</v>
      </c>
      <c r="AI9" s="109"/>
      <c r="AJ9" s="103">
        <v>1</v>
      </c>
      <c r="AK9" s="104"/>
      <c r="AL9" s="101">
        <v>1</v>
      </c>
      <c r="AM9" s="102"/>
      <c r="AN9" s="100"/>
      <c r="AO9" s="100"/>
      <c r="AP9" s="100"/>
      <c r="AQ9" s="128"/>
      <c r="AR9" s="137">
        <v>1</v>
      </c>
      <c r="AS9" s="109"/>
      <c r="AT9" s="103">
        <v>1</v>
      </c>
      <c r="AU9" s="104"/>
      <c r="AV9" s="108">
        <v>1</v>
      </c>
      <c r="AW9" s="109"/>
      <c r="AX9" s="100"/>
      <c r="AY9" s="100"/>
      <c r="AZ9" s="100"/>
      <c r="BA9" s="128"/>
      <c r="BB9" s="137">
        <v>1</v>
      </c>
      <c r="BC9" s="109"/>
      <c r="BD9" s="100"/>
      <c r="BE9" s="108">
        <v>1</v>
      </c>
      <c r="BF9" s="109"/>
      <c r="BG9" s="101">
        <v>1</v>
      </c>
      <c r="BH9" s="172" t="s">
        <v>124</v>
      </c>
      <c r="BI9" s="172" t="s">
        <v>125</v>
      </c>
      <c r="BJ9" s="172" t="s">
        <v>126</v>
      </c>
      <c r="BK9" s="128"/>
      <c r="BL9" s="102"/>
      <c r="BM9" s="108">
        <v>1</v>
      </c>
      <c r="BN9" s="109"/>
      <c r="BO9" s="108">
        <v>1</v>
      </c>
      <c r="BP9" s="109"/>
      <c r="BQ9" s="100"/>
      <c r="BR9" s="100"/>
      <c r="BS9" s="100"/>
      <c r="BT9" s="100"/>
      <c r="BU9" s="128"/>
      <c r="BV9" s="137">
        <v>1</v>
      </c>
      <c r="BW9" s="109"/>
      <c r="BX9" s="103">
        <v>1</v>
      </c>
      <c r="BY9" s="104"/>
      <c r="BZ9" s="108">
        <v>1</v>
      </c>
      <c r="CA9" s="109"/>
      <c r="CB9" s="100"/>
      <c r="CC9" s="100"/>
      <c r="CD9" s="100"/>
      <c r="CE9" s="128"/>
      <c r="CF9" s="137">
        <v>1</v>
      </c>
      <c r="CG9" s="109"/>
      <c r="CH9" s="100"/>
      <c r="CI9" s="108">
        <v>1</v>
      </c>
      <c r="CJ9" s="109"/>
      <c r="CK9" s="181">
        <v>1</v>
      </c>
      <c r="CL9" s="56"/>
      <c r="CM9" s="41"/>
    </row>
    <row r="10" spans="1:92" s="3" customFormat="1" ht="15" thickBot="1" x14ac:dyDescent="0.4">
      <c r="A10" s="4"/>
      <c r="B10" s="265" t="s">
        <v>144</v>
      </c>
      <c r="C10" s="266"/>
      <c r="D10" s="266"/>
      <c r="E10" s="45"/>
      <c r="F10" s="45"/>
      <c r="G10" s="45"/>
      <c r="H10" s="45"/>
      <c r="I10" s="46"/>
      <c r="W10" s="126"/>
      <c r="AG10" s="126"/>
      <c r="AQ10" s="126"/>
      <c r="BA10" s="126"/>
      <c r="BK10" s="126"/>
      <c r="BU10" s="126"/>
      <c r="CE10" s="126"/>
      <c r="CL10" s="17"/>
    </row>
    <row r="11" spans="1:92" s="3" customFormat="1" ht="15" thickBot="1" x14ac:dyDescent="0.4">
      <c r="A11" s="4"/>
      <c r="B11" s="4"/>
      <c r="C11" s="4"/>
      <c r="D11" s="4"/>
      <c r="K11" s="280" t="s">
        <v>137</v>
      </c>
      <c r="L11" s="281"/>
      <c r="M11" s="282">
        <f>SUM(U11,AD11,AN11,AX11,BH11,BR11,CB11,CL11)</f>
        <v>35.715000000000003</v>
      </c>
      <c r="N11" s="208" t="s">
        <v>118</v>
      </c>
      <c r="O11" s="185"/>
      <c r="P11" s="185"/>
      <c r="Q11" s="186"/>
      <c r="R11" s="187">
        <f>SUM(U15:U26)</f>
        <v>0.66</v>
      </c>
      <c r="S11" s="187">
        <f>SUM(V15:V26)</f>
        <v>0.99</v>
      </c>
      <c r="T11" s="186"/>
      <c r="U11" s="122">
        <f>SUM(O11:T11)</f>
        <v>1.65</v>
      </c>
      <c r="V11" s="188"/>
      <c r="W11" s="189"/>
      <c r="X11" s="190">
        <f>SUM(AD17:AD21)</f>
        <v>2.145</v>
      </c>
      <c r="Y11" s="187"/>
      <c r="Z11" s="187"/>
      <c r="AA11" s="187">
        <f>SUM(AE15:AE18)</f>
        <v>2.16</v>
      </c>
      <c r="AB11" s="187">
        <f>SUM(AF22:AF23)</f>
        <v>0.99</v>
      </c>
      <c r="AC11" s="187"/>
      <c r="AD11" s="122">
        <f>SUM(X11:AC11)</f>
        <v>5.2949999999999999</v>
      </c>
      <c r="AE11" s="191"/>
      <c r="AF11" s="188"/>
      <c r="AG11" s="192"/>
      <c r="AH11" s="190">
        <f>SUM(AN15:AN26)</f>
        <v>2.145</v>
      </c>
      <c r="AI11" s="186"/>
      <c r="AJ11" s="186"/>
      <c r="AK11" s="187">
        <f>SUM(AO15:AO26)</f>
        <v>0.66</v>
      </c>
      <c r="AL11" s="187">
        <f>SUM(AP15:AP26)</f>
        <v>0.99</v>
      </c>
      <c r="AM11" s="193"/>
      <c r="AN11" s="122">
        <f>SUM(AH11:AM11)</f>
        <v>3.7949999999999999</v>
      </c>
      <c r="AO11" s="186"/>
      <c r="AP11" s="186"/>
      <c r="AQ11" s="194"/>
      <c r="AR11" s="190">
        <f>SUM(AX15:AX26)</f>
        <v>3.6450000000000005</v>
      </c>
      <c r="AS11" s="186"/>
      <c r="AT11" s="186"/>
      <c r="AU11" s="187">
        <f>SUM(AY15:AY26)</f>
        <v>0.66</v>
      </c>
      <c r="AV11" s="187">
        <f>SUM(AZ15:AZ26)</f>
        <v>0.99</v>
      </c>
      <c r="AW11" s="193"/>
      <c r="AX11" s="122">
        <f>SUM(AR11:AW11)</f>
        <v>5.2950000000000008</v>
      </c>
      <c r="AY11" s="186"/>
      <c r="AZ11" s="186"/>
      <c r="BA11" s="194"/>
      <c r="BB11" s="195">
        <f>SUM(BH15:BH26)</f>
        <v>2.145</v>
      </c>
      <c r="BC11" s="186"/>
      <c r="BD11" s="186"/>
      <c r="BE11" s="186">
        <f>SUM(BI15:BI26)</f>
        <v>2.16</v>
      </c>
      <c r="BF11" s="186">
        <f>SUM(BJ15:BJ26)</f>
        <v>0.99</v>
      </c>
      <c r="BG11" s="193"/>
      <c r="BH11" s="122">
        <f>SUM(BB11:BG11)</f>
        <v>5.2949999999999999</v>
      </c>
      <c r="BI11" s="186"/>
      <c r="BJ11" s="186"/>
      <c r="BK11" s="194"/>
      <c r="BL11" s="190">
        <f>SUM(BR15:BR26)</f>
        <v>2.145</v>
      </c>
      <c r="BM11" s="186"/>
      <c r="BN11" s="186"/>
      <c r="BO11" s="187">
        <f>SUM(BS15:BS26)</f>
        <v>0.66</v>
      </c>
      <c r="BP11" s="187">
        <f>SUM(BT15:BT26)</f>
        <v>0.99</v>
      </c>
      <c r="BQ11" s="193"/>
      <c r="BR11" s="122">
        <f>SUM(BL11:BQ11)</f>
        <v>3.7949999999999999</v>
      </c>
      <c r="BS11" s="186"/>
      <c r="BT11" s="186"/>
      <c r="BU11" s="194"/>
      <c r="BV11" s="190">
        <f>SUM(CB15:CB26)</f>
        <v>3.6450000000000005</v>
      </c>
      <c r="BW11" s="186"/>
      <c r="BX11" s="186"/>
      <c r="BY11" s="187">
        <f>SUM(CC15:CC26)</f>
        <v>0.66</v>
      </c>
      <c r="BZ11" s="187">
        <f>SUM(CD15:CD26)</f>
        <v>0.99</v>
      </c>
      <c r="CA11" s="193"/>
      <c r="CB11" s="122">
        <f>SUM(BV11:CA11)</f>
        <v>5.2950000000000008</v>
      </c>
      <c r="CC11" s="186"/>
      <c r="CD11" s="186"/>
      <c r="CE11" s="194"/>
      <c r="CF11" s="190">
        <f>SUM(CL15:CL26)</f>
        <v>2.145</v>
      </c>
      <c r="CG11" s="186"/>
      <c r="CH11" s="186"/>
      <c r="CI11" s="187">
        <f>SUM(CM15:CM26)</f>
        <v>2.16</v>
      </c>
      <c r="CJ11" s="187">
        <f>SUM(CN15:CN26)</f>
        <v>0.99</v>
      </c>
      <c r="CK11" s="193"/>
      <c r="CL11" s="122">
        <f>SUM(CF11:CK11)</f>
        <v>5.2949999999999999</v>
      </c>
    </row>
    <row r="12" spans="1:92" s="3" customFormat="1" ht="38.4" customHeight="1" thickBot="1" x14ac:dyDescent="0.4">
      <c r="A12" s="286"/>
      <c r="B12" s="286"/>
      <c r="E12" s="247" t="s">
        <v>135</v>
      </c>
      <c r="F12" s="12"/>
      <c r="G12" s="5"/>
      <c r="H12" s="5"/>
      <c r="I12" s="5"/>
      <c r="J12" s="5"/>
      <c r="K12" s="283" t="s">
        <v>138</v>
      </c>
      <c r="L12" s="284"/>
      <c r="M12" s="285">
        <f>SUM(U12,AD12,AN12,AX12,BH12,BR12,CB12,CL12)</f>
        <v>100.5</v>
      </c>
      <c r="N12" s="209" t="s">
        <v>117</v>
      </c>
      <c r="O12" s="188">
        <f>SUBTOTAL(9,O15:O26)</f>
        <v>0</v>
      </c>
      <c r="P12" s="188">
        <f t="shared" ref="P12:T12" si="0">SUBTOTAL(9,P15:P26)</f>
        <v>0</v>
      </c>
      <c r="Q12" s="188">
        <f t="shared" si="0"/>
        <v>0</v>
      </c>
      <c r="R12" s="198">
        <f t="shared" si="0"/>
        <v>2</v>
      </c>
      <c r="S12" s="199">
        <f t="shared" si="0"/>
        <v>3</v>
      </c>
      <c r="T12" s="188">
        <f t="shared" si="0"/>
        <v>0</v>
      </c>
      <c r="U12" s="121">
        <f>SUM(O12:T12)</f>
        <v>5</v>
      </c>
      <c r="V12" s="200"/>
      <c r="W12" s="201"/>
      <c r="X12" s="202">
        <f>SUBTOTAL(9,X15:X26)</f>
        <v>6.5</v>
      </c>
      <c r="Y12" s="188">
        <f t="shared" ref="Y12:AM12" si="1">SUBTOTAL(9,Y15:Y26)</f>
        <v>0</v>
      </c>
      <c r="Z12" s="188">
        <f t="shared" si="1"/>
        <v>0</v>
      </c>
      <c r="AA12" s="203">
        <f t="shared" si="1"/>
        <v>5</v>
      </c>
      <c r="AB12" s="188">
        <f t="shared" si="1"/>
        <v>3</v>
      </c>
      <c r="AC12" s="188">
        <f t="shared" si="1"/>
        <v>0</v>
      </c>
      <c r="AD12" s="121">
        <f>SUM(X12:AC12)</f>
        <v>14.5</v>
      </c>
      <c r="AE12" s="191"/>
      <c r="AF12" s="188"/>
      <c r="AG12" s="192"/>
      <c r="AH12" s="204">
        <f t="shared" si="1"/>
        <v>6.5</v>
      </c>
      <c r="AI12" s="188">
        <f t="shared" si="1"/>
        <v>0</v>
      </c>
      <c r="AJ12" s="188">
        <f t="shared" si="1"/>
        <v>0</v>
      </c>
      <c r="AK12" s="205">
        <f t="shared" si="1"/>
        <v>2</v>
      </c>
      <c r="AL12" s="199">
        <f t="shared" si="1"/>
        <v>3</v>
      </c>
      <c r="AM12" s="206">
        <f t="shared" si="1"/>
        <v>0</v>
      </c>
      <c r="AN12" s="121">
        <f>SUM(AH12:AM12)</f>
        <v>11.5</v>
      </c>
      <c r="AO12" s="200"/>
      <c r="AP12" s="186"/>
      <c r="AQ12" s="194"/>
      <c r="AR12" s="204">
        <f t="shared" ref="AR12:AW12" si="2">SUBTOTAL(9,AR15:AR26)</f>
        <v>9.5</v>
      </c>
      <c r="AS12" s="188">
        <f t="shared" si="2"/>
        <v>0</v>
      </c>
      <c r="AT12" s="188">
        <f t="shared" si="2"/>
        <v>0</v>
      </c>
      <c r="AU12" s="205">
        <f t="shared" si="2"/>
        <v>2</v>
      </c>
      <c r="AV12" s="199">
        <f t="shared" si="2"/>
        <v>3</v>
      </c>
      <c r="AW12" s="206">
        <f t="shared" si="2"/>
        <v>0</v>
      </c>
      <c r="AX12" s="121">
        <f>SUM(AR12:AW12)</f>
        <v>14.5</v>
      </c>
      <c r="AY12" s="200"/>
      <c r="AZ12" s="186"/>
      <c r="BA12" s="194"/>
      <c r="BB12" s="204">
        <f t="shared" ref="BB12:BG12" si="3">SUBTOTAL(9,BB15:BB26)</f>
        <v>6.5</v>
      </c>
      <c r="BC12" s="188">
        <f t="shared" si="3"/>
        <v>0</v>
      </c>
      <c r="BD12" s="188">
        <f t="shared" si="3"/>
        <v>0</v>
      </c>
      <c r="BE12" s="205">
        <f t="shared" si="3"/>
        <v>5</v>
      </c>
      <c r="BF12" s="199">
        <f t="shared" si="3"/>
        <v>3</v>
      </c>
      <c r="BG12" s="206">
        <f t="shared" si="3"/>
        <v>0</v>
      </c>
      <c r="BH12" s="121">
        <f>SUM(BB12:BG12)</f>
        <v>14.5</v>
      </c>
      <c r="BI12" s="200"/>
      <c r="BJ12" s="186"/>
      <c r="BK12" s="194"/>
      <c r="BL12" s="204">
        <f t="shared" ref="BL12:BQ12" si="4">SUBTOTAL(9,BL15:BL26)</f>
        <v>6.5</v>
      </c>
      <c r="BM12" s="188">
        <f t="shared" si="4"/>
        <v>0</v>
      </c>
      <c r="BN12" s="188">
        <f t="shared" si="4"/>
        <v>0</v>
      </c>
      <c r="BO12" s="205">
        <f t="shared" si="4"/>
        <v>2</v>
      </c>
      <c r="BP12" s="199">
        <f t="shared" si="4"/>
        <v>3</v>
      </c>
      <c r="BQ12" s="206">
        <f t="shared" si="4"/>
        <v>0</v>
      </c>
      <c r="BR12" s="121">
        <f>SUM(BL12:BQ12)</f>
        <v>11.5</v>
      </c>
      <c r="BS12" s="200"/>
      <c r="BT12" s="186"/>
      <c r="BU12" s="194"/>
      <c r="BV12" s="204">
        <f t="shared" ref="BV12:CA12" si="5">SUBTOTAL(9,BV15:BV26)</f>
        <v>9.5</v>
      </c>
      <c r="BW12" s="188">
        <f t="shared" si="5"/>
        <v>0</v>
      </c>
      <c r="BX12" s="188">
        <f t="shared" si="5"/>
        <v>0</v>
      </c>
      <c r="BY12" s="205">
        <f t="shared" si="5"/>
        <v>2</v>
      </c>
      <c r="BZ12" s="199">
        <f t="shared" si="5"/>
        <v>3</v>
      </c>
      <c r="CA12" s="206">
        <f t="shared" si="5"/>
        <v>0</v>
      </c>
      <c r="CB12" s="121">
        <f>SUM(BV12:CA12)</f>
        <v>14.5</v>
      </c>
      <c r="CC12" s="200"/>
      <c r="CD12" s="186"/>
      <c r="CE12" s="194"/>
      <c r="CF12" s="204">
        <f t="shared" ref="CF12:CK12" si="6">SUBTOTAL(9,CF15:CF26)</f>
        <v>6.5</v>
      </c>
      <c r="CG12" s="188">
        <f t="shared" si="6"/>
        <v>0</v>
      </c>
      <c r="CH12" s="188">
        <f t="shared" si="6"/>
        <v>0</v>
      </c>
      <c r="CI12" s="205">
        <f t="shared" si="6"/>
        <v>5</v>
      </c>
      <c r="CJ12" s="199">
        <f t="shared" si="6"/>
        <v>3</v>
      </c>
      <c r="CK12" s="206">
        <f t="shared" si="6"/>
        <v>0</v>
      </c>
      <c r="CL12" s="121">
        <f>SUM(CF12:CK12)</f>
        <v>14.5</v>
      </c>
    </row>
    <row r="13" spans="1:92" s="3" customFormat="1" ht="18.649999999999999" customHeight="1" thickBot="1" x14ac:dyDescent="0.4">
      <c r="A13" s="8"/>
      <c r="B13" s="8"/>
      <c r="E13" s="246">
        <f>SUBTOTAL(9,(E15:E26))</f>
        <v>17</v>
      </c>
      <c r="F13" s="12"/>
      <c r="G13" s="5"/>
      <c r="H13" s="5"/>
      <c r="I13" s="5"/>
      <c r="J13" s="5"/>
      <c r="K13" s="5"/>
      <c r="L13" s="87"/>
      <c r="M13" s="87"/>
      <c r="N13" s="12"/>
      <c r="O13" s="252" t="s">
        <v>66</v>
      </c>
      <c r="P13" s="196"/>
      <c r="Q13" s="196"/>
      <c r="R13" s="196"/>
      <c r="S13" s="196"/>
      <c r="T13" s="20"/>
      <c r="U13" s="86"/>
      <c r="V13" s="86"/>
      <c r="W13" s="183"/>
      <c r="X13" s="252" t="s">
        <v>67</v>
      </c>
      <c r="Y13" s="196"/>
      <c r="Z13" s="196"/>
      <c r="AA13" s="196"/>
      <c r="AB13" s="196"/>
      <c r="AC13" s="20"/>
      <c r="AD13" s="19"/>
      <c r="AE13" s="87"/>
      <c r="AF13" s="19"/>
      <c r="AG13" s="184"/>
      <c r="AH13" s="252" t="s">
        <v>68</v>
      </c>
      <c r="AI13" s="196"/>
      <c r="AJ13" s="196"/>
      <c r="AK13" s="196"/>
      <c r="AL13" s="196"/>
      <c r="AM13" s="20"/>
      <c r="AQ13" s="126"/>
      <c r="AR13" s="252" t="s">
        <v>75</v>
      </c>
      <c r="AS13" s="196"/>
      <c r="AT13" s="196"/>
      <c r="AU13" s="196"/>
      <c r="AV13" s="196"/>
      <c r="AW13" s="20"/>
      <c r="BA13" s="126"/>
      <c r="BB13" s="252" t="s">
        <v>80</v>
      </c>
      <c r="BC13" s="196"/>
      <c r="BD13" s="196"/>
      <c r="BE13" s="196"/>
      <c r="BF13" s="196"/>
      <c r="BG13" s="20"/>
      <c r="BK13" s="126"/>
      <c r="BL13" s="252" t="s">
        <v>86</v>
      </c>
      <c r="BM13" s="196"/>
      <c r="BN13" s="196"/>
      <c r="BO13" s="196"/>
      <c r="BP13" s="196"/>
      <c r="BQ13" s="20"/>
      <c r="BU13" s="126"/>
      <c r="BV13" s="252" t="s">
        <v>91</v>
      </c>
      <c r="BW13" s="196"/>
      <c r="BX13" s="196"/>
      <c r="BY13" s="196"/>
      <c r="BZ13" s="196"/>
      <c r="CA13" s="20"/>
      <c r="CE13" s="126"/>
      <c r="CF13" s="252" t="s">
        <v>98</v>
      </c>
      <c r="CG13" s="196"/>
      <c r="CH13" s="196"/>
      <c r="CI13" s="196"/>
      <c r="CJ13" s="196"/>
      <c r="CK13" s="197"/>
    </row>
    <row r="14" spans="1:92" ht="87" x14ac:dyDescent="0.35">
      <c r="A14" s="267" t="s">
        <v>0</v>
      </c>
      <c r="B14" s="269" t="s">
        <v>1</v>
      </c>
      <c r="C14" s="269" t="s">
        <v>145</v>
      </c>
      <c r="D14" s="268" t="s">
        <v>2</v>
      </c>
      <c r="E14" s="113" t="s">
        <v>112</v>
      </c>
      <c r="F14" s="116" t="s">
        <v>111</v>
      </c>
      <c r="G14" s="228" t="s">
        <v>136</v>
      </c>
      <c r="H14" s="229" t="s">
        <v>109</v>
      </c>
      <c r="I14" s="230" t="s">
        <v>110</v>
      </c>
      <c r="J14" s="116" t="s">
        <v>51</v>
      </c>
      <c r="K14" s="113" t="s">
        <v>52</v>
      </c>
      <c r="L14" s="113" t="s">
        <v>108</v>
      </c>
      <c r="M14" s="115" t="s">
        <v>107</v>
      </c>
      <c r="N14" s="242" t="s">
        <v>113</v>
      </c>
      <c r="O14" s="139" t="s">
        <v>73</v>
      </c>
      <c r="P14" s="139" t="s">
        <v>54</v>
      </c>
      <c r="Q14" s="139" t="s">
        <v>55</v>
      </c>
      <c r="R14" s="140" t="s">
        <v>59</v>
      </c>
      <c r="S14" s="141" t="s">
        <v>56</v>
      </c>
      <c r="T14" s="142" t="s">
        <v>57</v>
      </c>
      <c r="U14" s="143" t="s">
        <v>116</v>
      </c>
      <c r="V14" s="146" t="s">
        <v>116</v>
      </c>
      <c r="W14" s="129"/>
      <c r="X14" s="145" t="s">
        <v>58</v>
      </c>
      <c r="Y14" s="139" t="s">
        <v>60</v>
      </c>
      <c r="Z14" s="139" t="s">
        <v>61</v>
      </c>
      <c r="AA14" s="161" t="s">
        <v>119</v>
      </c>
      <c r="AB14" s="162" t="s">
        <v>120</v>
      </c>
      <c r="AC14" s="142" t="s">
        <v>64</v>
      </c>
      <c r="AD14" s="143" t="s">
        <v>116</v>
      </c>
      <c r="AE14" s="146" t="s">
        <v>116</v>
      </c>
      <c r="AF14" s="144" t="s">
        <v>116</v>
      </c>
      <c r="AG14" s="129"/>
      <c r="AH14" s="145" t="s">
        <v>74</v>
      </c>
      <c r="AI14" s="139" t="s">
        <v>69</v>
      </c>
      <c r="AJ14" s="139" t="s">
        <v>70</v>
      </c>
      <c r="AK14" s="162" t="s">
        <v>121</v>
      </c>
      <c r="AL14" s="139" t="s">
        <v>71</v>
      </c>
      <c r="AM14" s="142" t="s">
        <v>72</v>
      </c>
      <c r="AN14" s="143" t="s">
        <v>116</v>
      </c>
      <c r="AO14" s="148" t="s">
        <v>116</v>
      </c>
      <c r="AP14" s="148" t="s">
        <v>116</v>
      </c>
      <c r="AQ14" s="126"/>
      <c r="AR14" s="145" t="s">
        <v>76</v>
      </c>
      <c r="AS14" s="139" t="s">
        <v>77</v>
      </c>
      <c r="AT14" s="139" t="s">
        <v>78</v>
      </c>
      <c r="AU14" s="162" t="s">
        <v>123</v>
      </c>
      <c r="AV14" s="139" t="s">
        <v>79</v>
      </c>
      <c r="AW14" s="142" t="s">
        <v>84</v>
      </c>
      <c r="AX14" s="143" t="s">
        <v>116</v>
      </c>
      <c r="AY14" s="146" t="s">
        <v>116</v>
      </c>
      <c r="AZ14" s="148" t="s">
        <v>116</v>
      </c>
      <c r="BA14" s="126"/>
      <c r="BB14" s="145" t="s">
        <v>81</v>
      </c>
      <c r="BC14" s="139" t="s">
        <v>82</v>
      </c>
      <c r="BD14" s="139" t="s">
        <v>83</v>
      </c>
      <c r="BE14" s="162" t="s">
        <v>127</v>
      </c>
      <c r="BF14" s="162" t="s">
        <v>128</v>
      </c>
      <c r="BG14" s="142" t="s">
        <v>85</v>
      </c>
      <c r="BH14" s="143" t="s">
        <v>116</v>
      </c>
      <c r="BI14" s="147" t="s">
        <v>116</v>
      </c>
      <c r="BJ14" s="148" t="s">
        <v>116</v>
      </c>
      <c r="BK14" s="126"/>
      <c r="BL14" s="145" t="s">
        <v>87</v>
      </c>
      <c r="BM14" s="139" t="s">
        <v>88</v>
      </c>
      <c r="BN14" s="139" t="s">
        <v>89</v>
      </c>
      <c r="BO14" s="162" t="s">
        <v>129</v>
      </c>
      <c r="BP14" s="162" t="s">
        <v>130</v>
      </c>
      <c r="BQ14" s="142" t="s">
        <v>90</v>
      </c>
      <c r="BR14" s="143" t="s">
        <v>116</v>
      </c>
      <c r="BS14" s="146" t="s">
        <v>116</v>
      </c>
      <c r="BT14" s="144" t="s">
        <v>116</v>
      </c>
      <c r="BU14" s="126"/>
      <c r="BV14" s="76" t="s">
        <v>92</v>
      </c>
      <c r="BW14" s="15" t="s">
        <v>93</v>
      </c>
      <c r="BX14" s="15" t="s">
        <v>94</v>
      </c>
      <c r="BY14" s="110" t="s">
        <v>131</v>
      </c>
      <c r="BZ14" s="110" t="s">
        <v>132</v>
      </c>
      <c r="CA14" s="16" t="s">
        <v>95</v>
      </c>
      <c r="CB14" s="175" t="s">
        <v>116</v>
      </c>
      <c r="CC14" s="147" t="s">
        <v>116</v>
      </c>
      <c r="CD14" s="176" t="s">
        <v>116</v>
      </c>
      <c r="CE14" s="126"/>
      <c r="CF14" s="76" t="s">
        <v>140</v>
      </c>
      <c r="CG14" s="15" t="s">
        <v>100</v>
      </c>
      <c r="CH14" s="15" t="s">
        <v>101</v>
      </c>
      <c r="CI14" s="110" t="s">
        <v>133</v>
      </c>
      <c r="CJ14" s="110" t="s">
        <v>134</v>
      </c>
      <c r="CK14" s="16" t="s">
        <v>102</v>
      </c>
      <c r="CL14" s="175" t="s">
        <v>116</v>
      </c>
      <c r="CM14" s="147" t="s">
        <v>116</v>
      </c>
      <c r="CN14" s="176" t="s">
        <v>116</v>
      </c>
    </row>
    <row r="15" spans="1:92" s="6" customFormat="1" ht="43.5" x14ac:dyDescent="0.35">
      <c r="A15" s="275" t="s">
        <v>3</v>
      </c>
      <c r="B15" s="272" t="s">
        <v>4</v>
      </c>
      <c r="C15" s="270">
        <v>2</v>
      </c>
      <c r="D15" s="276" t="s">
        <v>147</v>
      </c>
      <c r="E15" s="117">
        <v>1.5</v>
      </c>
      <c r="F15" s="223" t="s">
        <v>147</v>
      </c>
      <c r="G15" s="231">
        <v>1.5</v>
      </c>
      <c r="H15" s="23">
        <v>1</v>
      </c>
      <c r="I15" s="232">
        <v>2</v>
      </c>
      <c r="J15" s="42">
        <v>5</v>
      </c>
      <c r="K15" s="40">
        <v>7</v>
      </c>
      <c r="L15" s="210">
        <f>H15*J15</f>
        <v>5</v>
      </c>
      <c r="M15" s="238">
        <f>I15*J15</f>
        <v>10</v>
      </c>
      <c r="N15" s="243">
        <v>0.5</v>
      </c>
      <c r="O15" s="60"/>
      <c r="P15" s="60"/>
      <c r="Q15" s="60"/>
      <c r="R15" s="60"/>
      <c r="S15" s="60"/>
      <c r="T15" s="63"/>
      <c r="U15" s="68"/>
      <c r="V15" s="77"/>
      <c r="W15" s="130"/>
      <c r="X15" s="60"/>
      <c r="Y15" s="60"/>
      <c r="Z15" s="60"/>
      <c r="AA15" s="54">
        <v>1.5</v>
      </c>
      <c r="AB15" s="60"/>
      <c r="AC15" s="63"/>
      <c r="AD15" s="132"/>
      <c r="AE15" s="133">
        <f>AA15*N15</f>
        <v>0.75</v>
      </c>
      <c r="AF15" s="132"/>
      <c r="AG15" s="126"/>
      <c r="AH15" s="60"/>
      <c r="AI15" s="60"/>
      <c r="AJ15" s="60"/>
      <c r="AK15" s="60"/>
      <c r="AL15" s="60"/>
      <c r="AM15" s="63"/>
      <c r="AN15" s="151"/>
      <c r="AO15" s="149"/>
      <c r="AP15" s="164"/>
      <c r="AQ15" s="166"/>
      <c r="AR15" s="54">
        <v>1.5</v>
      </c>
      <c r="AS15" s="60"/>
      <c r="AT15" s="60"/>
      <c r="AU15" s="60"/>
      <c r="AV15" s="60"/>
      <c r="AW15" s="63"/>
      <c r="AX15" s="151">
        <f t="shared" ref="AX15:AX21" si="7">AR15*N15</f>
        <v>0.75</v>
      </c>
      <c r="AY15" s="149"/>
      <c r="AZ15" s="152"/>
      <c r="BA15" s="166"/>
      <c r="BB15" s="60"/>
      <c r="BC15" s="60"/>
      <c r="BD15" s="60"/>
      <c r="BE15" s="54">
        <v>1.5</v>
      </c>
      <c r="BF15" s="60"/>
      <c r="BG15" s="60"/>
      <c r="BH15" s="151"/>
      <c r="BI15" s="149">
        <f>BE15*N15</f>
        <v>0.75</v>
      </c>
      <c r="BJ15" s="152"/>
      <c r="BK15" s="166"/>
      <c r="BL15" s="60"/>
      <c r="BM15" s="60"/>
      <c r="BN15" s="60"/>
      <c r="BO15" s="60"/>
      <c r="BP15" s="60"/>
      <c r="BQ15" s="63"/>
      <c r="BR15" s="156"/>
      <c r="BS15" s="150"/>
      <c r="BT15" s="165"/>
      <c r="BU15" s="166"/>
      <c r="BV15" s="47">
        <v>1.5</v>
      </c>
      <c r="BW15" s="177"/>
      <c r="BX15" s="177"/>
      <c r="BY15" s="177"/>
      <c r="BZ15" s="177"/>
      <c r="CA15" s="178"/>
      <c r="CB15" s="164">
        <f t="shared" ref="CB15:CB21" si="8">BV15*N15</f>
        <v>0.75</v>
      </c>
      <c r="CC15" s="149"/>
      <c r="CD15" s="152"/>
      <c r="CE15" s="166"/>
      <c r="CF15" s="207"/>
      <c r="CG15" s="177"/>
      <c r="CH15" s="177"/>
      <c r="CI15" s="53">
        <v>1.5</v>
      </c>
      <c r="CJ15" s="177"/>
      <c r="CK15" s="178"/>
      <c r="CL15" s="164"/>
      <c r="CM15" s="149">
        <f>CI15*N15</f>
        <v>0.75</v>
      </c>
      <c r="CN15" s="152"/>
    </row>
    <row r="16" spans="1:92" s="3" customFormat="1" ht="29.4" customHeight="1" x14ac:dyDescent="0.35">
      <c r="A16" s="275" t="s">
        <v>5</v>
      </c>
      <c r="B16" s="272" t="s">
        <v>4</v>
      </c>
      <c r="C16" s="270">
        <v>2</v>
      </c>
      <c r="D16" s="276" t="s">
        <v>147</v>
      </c>
      <c r="E16" s="117">
        <v>1.5</v>
      </c>
      <c r="F16" s="222"/>
      <c r="G16" s="231">
        <v>1.5</v>
      </c>
      <c r="H16" s="23">
        <v>1</v>
      </c>
      <c r="I16" s="232">
        <v>2</v>
      </c>
      <c r="J16" s="42">
        <v>5</v>
      </c>
      <c r="K16" s="40">
        <v>7</v>
      </c>
      <c r="L16" s="210">
        <f t="shared" ref="L16:L26" si="9">H16*J16</f>
        <v>5</v>
      </c>
      <c r="M16" s="238">
        <f t="shared" ref="M16:M26" si="10">I16*J16</f>
        <v>10</v>
      </c>
      <c r="N16" s="244">
        <v>0.5</v>
      </c>
      <c r="O16" s="60"/>
      <c r="P16" s="60"/>
      <c r="Q16" s="60"/>
      <c r="R16" s="60"/>
      <c r="S16" s="60"/>
      <c r="T16" s="63"/>
      <c r="U16" s="68"/>
      <c r="V16" s="77"/>
      <c r="W16" s="130"/>
      <c r="X16" s="60"/>
      <c r="Y16" s="60"/>
      <c r="Z16" s="60"/>
      <c r="AA16" s="54">
        <v>1.5</v>
      </c>
      <c r="AB16" s="60"/>
      <c r="AC16" s="63"/>
      <c r="AD16" s="132"/>
      <c r="AE16" s="133">
        <f>AA16*N16</f>
        <v>0.75</v>
      </c>
      <c r="AF16" s="132"/>
      <c r="AG16" s="126"/>
      <c r="AH16" s="60"/>
      <c r="AI16" s="60"/>
      <c r="AJ16" s="60"/>
      <c r="AK16" s="60"/>
      <c r="AL16" s="60"/>
      <c r="AM16" s="63"/>
      <c r="AN16" s="153"/>
      <c r="AO16" s="133"/>
      <c r="AP16" s="132"/>
      <c r="AQ16" s="126"/>
      <c r="AR16" s="54">
        <v>1.5</v>
      </c>
      <c r="AS16" s="60"/>
      <c r="AT16" s="60"/>
      <c r="AU16" s="60"/>
      <c r="AV16" s="60"/>
      <c r="AW16" s="63"/>
      <c r="AX16" s="156">
        <f t="shared" si="7"/>
        <v>0.75</v>
      </c>
      <c r="AY16" s="150"/>
      <c r="AZ16" s="154"/>
      <c r="BA16" s="126"/>
      <c r="BB16" s="60"/>
      <c r="BC16" s="60"/>
      <c r="BD16" s="60"/>
      <c r="BE16" s="54">
        <v>1.5</v>
      </c>
      <c r="BF16" s="60"/>
      <c r="BG16" s="60"/>
      <c r="BH16" s="153"/>
      <c r="BI16" s="150">
        <f>BE16*N16</f>
        <v>0.75</v>
      </c>
      <c r="BJ16" s="154"/>
      <c r="BK16" s="126"/>
      <c r="BL16" s="60"/>
      <c r="BM16" s="60"/>
      <c r="BN16" s="60"/>
      <c r="BO16" s="60"/>
      <c r="BP16" s="60"/>
      <c r="BQ16" s="63"/>
      <c r="BR16" s="153"/>
      <c r="BS16" s="133"/>
      <c r="BT16" s="132"/>
      <c r="BU16" s="126"/>
      <c r="BV16" s="49">
        <v>1.5</v>
      </c>
      <c r="BW16" s="60"/>
      <c r="BX16" s="60"/>
      <c r="BY16" s="60"/>
      <c r="BZ16" s="60"/>
      <c r="CA16" s="63"/>
      <c r="CB16" s="165">
        <f t="shared" si="8"/>
        <v>0.75</v>
      </c>
      <c r="CC16" s="133"/>
      <c r="CD16" s="154"/>
      <c r="CE16" s="126"/>
      <c r="CF16" s="59"/>
      <c r="CG16" s="60"/>
      <c r="CH16" s="60"/>
      <c r="CI16" s="54">
        <v>1.5</v>
      </c>
      <c r="CJ16" s="60"/>
      <c r="CK16" s="63"/>
      <c r="CL16" s="132"/>
      <c r="CM16" s="150">
        <f>CI16*N16</f>
        <v>0.75</v>
      </c>
      <c r="CN16" s="154"/>
    </row>
    <row r="17" spans="1:92" s="3" customFormat="1" ht="28.25" customHeight="1" x14ac:dyDescent="0.35">
      <c r="A17" s="275" t="s">
        <v>6</v>
      </c>
      <c r="B17" s="272" t="s">
        <v>7</v>
      </c>
      <c r="C17" s="270">
        <v>2</v>
      </c>
      <c r="D17" s="276" t="s">
        <v>148</v>
      </c>
      <c r="E17" s="117">
        <v>2</v>
      </c>
      <c r="F17" s="222"/>
      <c r="G17" s="231">
        <v>0.5</v>
      </c>
      <c r="H17" s="23">
        <v>1</v>
      </c>
      <c r="I17" s="232">
        <v>1</v>
      </c>
      <c r="J17" s="42">
        <v>10</v>
      </c>
      <c r="K17" s="217"/>
      <c r="L17" s="210">
        <f t="shared" si="9"/>
        <v>10</v>
      </c>
      <c r="M17" s="238">
        <f t="shared" si="10"/>
        <v>10</v>
      </c>
      <c r="N17" s="244">
        <v>0.33</v>
      </c>
      <c r="O17" s="60"/>
      <c r="P17" s="60"/>
      <c r="Q17" s="60"/>
      <c r="R17" s="254">
        <v>1</v>
      </c>
      <c r="S17" s="60"/>
      <c r="T17" s="63"/>
      <c r="U17" s="68">
        <f>R17*N17</f>
        <v>0.33</v>
      </c>
      <c r="V17" s="77"/>
      <c r="W17" s="130"/>
      <c r="X17" s="67">
        <v>1</v>
      </c>
      <c r="Y17" s="60"/>
      <c r="Z17" s="60"/>
      <c r="AA17" s="67">
        <v>1</v>
      </c>
      <c r="AB17" s="60"/>
      <c r="AC17" s="63"/>
      <c r="AD17" s="132">
        <f>X17*N17</f>
        <v>0.33</v>
      </c>
      <c r="AE17" s="133">
        <f>AA17*N17</f>
        <v>0.33</v>
      </c>
      <c r="AF17" s="132"/>
      <c r="AG17" s="126"/>
      <c r="AH17" s="67">
        <v>1</v>
      </c>
      <c r="AI17" s="60"/>
      <c r="AJ17" s="60"/>
      <c r="AK17" s="67">
        <v>1</v>
      </c>
      <c r="AL17" s="60"/>
      <c r="AM17" s="63"/>
      <c r="AN17" s="153">
        <f>AH17*N17</f>
        <v>0.33</v>
      </c>
      <c r="AO17" s="133">
        <f>AK17*N17</f>
        <v>0.33</v>
      </c>
      <c r="AP17" s="132"/>
      <c r="AQ17" s="126"/>
      <c r="AR17" s="67">
        <v>1</v>
      </c>
      <c r="AS17" s="60"/>
      <c r="AT17" s="60"/>
      <c r="AU17" s="67">
        <v>1</v>
      </c>
      <c r="AV17" s="60"/>
      <c r="AW17" s="63"/>
      <c r="AX17" s="156">
        <f t="shared" si="7"/>
        <v>0.33</v>
      </c>
      <c r="AY17" s="150">
        <f>AU17*N17</f>
        <v>0.33</v>
      </c>
      <c r="AZ17" s="154"/>
      <c r="BA17" s="126"/>
      <c r="BB17" s="67">
        <v>1</v>
      </c>
      <c r="BC17" s="60"/>
      <c r="BD17" s="60"/>
      <c r="BE17" s="67">
        <v>1</v>
      </c>
      <c r="BF17" s="60"/>
      <c r="BG17" s="60"/>
      <c r="BH17" s="153">
        <f>BB17*N17</f>
        <v>0.33</v>
      </c>
      <c r="BI17" s="150">
        <f>BE17*N17</f>
        <v>0.33</v>
      </c>
      <c r="BJ17" s="154"/>
      <c r="BK17" s="126"/>
      <c r="BL17" s="67">
        <v>1</v>
      </c>
      <c r="BM17" s="60"/>
      <c r="BN17" s="60"/>
      <c r="BO17" s="67">
        <v>1</v>
      </c>
      <c r="BP17" s="60"/>
      <c r="BQ17" s="63"/>
      <c r="BR17" s="153">
        <f>BL17*N17</f>
        <v>0.33</v>
      </c>
      <c r="BS17" s="133">
        <f>BO17*N17</f>
        <v>0.33</v>
      </c>
      <c r="BT17" s="132"/>
      <c r="BU17" s="126"/>
      <c r="BV17" s="66">
        <v>1</v>
      </c>
      <c r="BW17" s="60"/>
      <c r="BX17" s="60"/>
      <c r="BY17" s="67">
        <v>1</v>
      </c>
      <c r="BZ17" s="60"/>
      <c r="CA17" s="63"/>
      <c r="CB17" s="165">
        <f t="shared" si="8"/>
        <v>0.33</v>
      </c>
      <c r="CC17" s="133">
        <f>BY17*N17</f>
        <v>0.33</v>
      </c>
      <c r="CD17" s="154"/>
      <c r="CE17" s="126"/>
      <c r="CF17" s="66">
        <v>1</v>
      </c>
      <c r="CG17" s="60"/>
      <c r="CH17" s="60"/>
      <c r="CI17" s="67">
        <v>1</v>
      </c>
      <c r="CJ17" s="60"/>
      <c r="CK17" s="63"/>
      <c r="CL17" s="132">
        <f>CF17*N17</f>
        <v>0.33</v>
      </c>
      <c r="CM17" s="150">
        <f>CI17*N17</f>
        <v>0.33</v>
      </c>
      <c r="CN17" s="154"/>
    </row>
    <row r="18" spans="1:92" s="6" customFormat="1" ht="29" x14ac:dyDescent="0.35">
      <c r="A18" s="275" t="s">
        <v>8</v>
      </c>
      <c r="B18" s="272" t="s">
        <v>7</v>
      </c>
      <c r="C18" s="270">
        <v>2</v>
      </c>
      <c r="D18" s="276" t="s">
        <v>148</v>
      </c>
      <c r="E18" s="117">
        <v>2</v>
      </c>
      <c r="F18" s="222"/>
      <c r="G18" s="231">
        <v>0.5</v>
      </c>
      <c r="H18" s="23">
        <v>1</v>
      </c>
      <c r="I18" s="232">
        <v>1</v>
      </c>
      <c r="J18" s="42">
        <v>10</v>
      </c>
      <c r="K18" s="217"/>
      <c r="L18" s="210">
        <f t="shared" si="9"/>
        <v>10</v>
      </c>
      <c r="M18" s="238">
        <f t="shared" si="10"/>
        <v>10</v>
      </c>
      <c r="N18" s="244">
        <v>0.33</v>
      </c>
      <c r="O18" s="60"/>
      <c r="P18" s="60"/>
      <c r="Q18" s="60"/>
      <c r="R18" s="254">
        <v>1</v>
      </c>
      <c r="S18" s="60"/>
      <c r="T18" s="63"/>
      <c r="U18" s="68">
        <f>R18*N18</f>
        <v>0.33</v>
      </c>
      <c r="V18" s="77"/>
      <c r="W18" s="130"/>
      <c r="X18" s="67">
        <v>1</v>
      </c>
      <c r="Y18" s="60"/>
      <c r="Z18" s="60"/>
      <c r="AA18" s="67">
        <v>1</v>
      </c>
      <c r="AB18" s="60"/>
      <c r="AC18" s="63"/>
      <c r="AD18" s="132">
        <f>X18*N18</f>
        <v>0.33</v>
      </c>
      <c r="AE18" s="133">
        <f>AA18*N18</f>
        <v>0.33</v>
      </c>
      <c r="AF18" s="132"/>
      <c r="AG18" s="126"/>
      <c r="AH18" s="67">
        <v>1</v>
      </c>
      <c r="AI18" s="60"/>
      <c r="AJ18" s="60"/>
      <c r="AK18" s="67">
        <v>1</v>
      </c>
      <c r="AL18" s="60"/>
      <c r="AM18" s="63"/>
      <c r="AN18" s="153">
        <f>AH18*N18</f>
        <v>0.33</v>
      </c>
      <c r="AO18" s="133">
        <f>AK18*N18</f>
        <v>0.33</v>
      </c>
      <c r="AP18" s="165"/>
      <c r="AQ18" s="166"/>
      <c r="AR18" s="67">
        <v>1</v>
      </c>
      <c r="AS18" s="60"/>
      <c r="AT18" s="60"/>
      <c r="AU18" s="67">
        <v>1</v>
      </c>
      <c r="AV18" s="60"/>
      <c r="AW18" s="63"/>
      <c r="AX18" s="156">
        <f t="shared" si="7"/>
        <v>0.33</v>
      </c>
      <c r="AY18" s="150">
        <f>AU18*N18</f>
        <v>0.33</v>
      </c>
      <c r="AZ18" s="155"/>
      <c r="BA18" s="166"/>
      <c r="BB18" s="67">
        <v>1</v>
      </c>
      <c r="BC18" s="60"/>
      <c r="BD18" s="60"/>
      <c r="BE18" s="67">
        <v>1</v>
      </c>
      <c r="BF18" s="60"/>
      <c r="BG18" s="60"/>
      <c r="BH18" s="153">
        <f>BB18*N18</f>
        <v>0.33</v>
      </c>
      <c r="BI18" s="150">
        <f>BE18*N18</f>
        <v>0.33</v>
      </c>
      <c r="BJ18" s="155"/>
      <c r="BK18" s="166"/>
      <c r="BL18" s="67">
        <v>1</v>
      </c>
      <c r="BM18" s="60"/>
      <c r="BN18" s="60"/>
      <c r="BO18" s="67">
        <v>1</v>
      </c>
      <c r="BP18" s="60"/>
      <c r="BQ18" s="63"/>
      <c r="BR18" s="153">
        <f>BL18*N18</f>
        <v>0.33</v>
      </c>
      <c r="BS18" s="133">
        <f>BO18*N18</f>
        <v>0.33</v>
      </c>
      <c r="BT18" s="165"/>
      <c r="BU18" s="166"/>
      <c r="BV18" s="66">
        <v>1</v>
      </c>
      <c r="BW18" s="60"/>
      <c r="BX18" s="60"/>
      <c r="BY18" s="67">
        <v>1</v>
      </c>
      <c r="BZ18" s="60"/>
      <c r="CA18" s="63"/>
      <c r="CB18" s="165">
        <f t="shared" si="8"/>
        <v>0.33</v>
      </c>
      <c r="CC18" s="133">
        <f>BY18*N18</f>
        <v>0.33</v>
      </c>
      <c r="CD18" s="155"/>
      <c r="CE18" s="166"/>
      <c r="CF18" s="66">
        <v>1</v>
      </c>
      <c r="CG18" s="60"/>
      <c r="CH18" s="60"/>
      <c r="CI18" s="67">
        <v>1</v>
      </c>
      <c r="CJ18" s="60"/>
      <c r="CK18" s="63"/>
      <c r="CL18" s="132">
        <f>CF18*N18</f>
        <v>0.33</v>
      </c>
      <c r="CM18" s="150">
        <f>CI18*N18</f>
        <v>0.33</v>
      </c>
      <c r="CN18" s="155"/>
    </row>
    <row r="19" spans="1:92" s="3" customFormat="1" ht="29" x14ac:dyDescent="0.35">
      <c r="A19" s="275" t="s">
        <v>9</v>
      </c>
      <c r="B19" s="272" t="s">
        <v>7</v>
      </c>
      <c r="C19" s="221">
        <v>1.5</v>
      </c>
      <c r="D19" s="43" t="s">
        <v>149</v>
      </c>
      <c r="E19" s="117">
        <v>1.5</v>
      </c>
      <c r="F19" s="223" t="s">
        <v>53</v>
      </c>
      <c r="G19" s="231">
        <v>1</v>
      </c>
      <c r="H19" s="23">
        <v>1</v>
      </c>
      <c r="I19" s="232">
        <v>2</v>
      </c>
      <c r="J19" s="42">
        <v>5</v>
      </c>
      <c r="K19" s="40"/>
      <c r="L19" s="210">
        <f t="shared" si="9"/>
        <v>5</v>
      </c>
      <c r="M19" s="238">
        <f t="shared" si="10"/>
        <v>10</v>
      </c>
      <c r="N19" s="244">
        <v>0.33</v>
      </c>
      <c r="O19" s="60"/>
      <c r="P19" s="60"/>
      <c r="Q19" s="60"/>
      <c r="R19" s="60"/>
      <c r="S19" s="60"/>
      <c r="T19" s="63"/>
      <c r="U19" s="68"/>
      <c r="V19" s="77"/>
      <c r="W19" s="130"/>
      <c r="X19" s="35">
        <v>1.5</v>
      </c>
      <c r="Y19" s="60"/>
      <c r="Z19" s="60"/>
      <c r="AA19" s="60"/>
      <c r="AB19" s="60"/>
      <c r="AC19" s="63"/>
      <c r="AD19" s="132">
        <f>X19*N19</f>
        <v>0.495</v>
      </c>
      <c r="AE19" s="133"/>
      <c r="AF19" s="132"/>
      <c r="AG19" s="126"/>
      <c r="AH19" s="35">
        <v>1.5</v>
      </c>
      <c r="AI19" s="60"/>
      <c r="AJ19" s="60"/>
      <c r="AK19" s="60"/>
      <c r="AL19" s="60"/>
      <c r="AM19" s="63"/>
      <c r="AN19" s="153">
        <f>AH19*N19</f>
        <v>0.495</v>
      </c>
      <c r="AO19" s="133"/>
      <c r="AP19" s="132"/>
      <c r="AQ19" s="126"/>
      <c r="AR19" s="35">
        <v>1.5</v>
      </c>
      <c r="AS19" s="60"/>
      <c r="AT19" s="60"/>
      <c r="AU19" s="60"/>
      <c r="AV19" s="60"/>
      <c r="AW19" s="63"/>
      <c r="AX19" s="156">
        <f t="shared" si="7"/>
        <v>0.495</v>
      </c>
      <c r="AY19" s="150"/>
      <c r="AZ19" s="154"/>
      <c r="BA19" s="126"/>
      <c r="BB19" s="35">
        <v>1.5</v>
      </c>
      <c r="BC19" s="60"/>
      <c r="BD19" s="60"/>
      <c r="BE19" s="60"/>
      <c r="BF19" s="60"/>
      <c r="BG19" s="60"/>
      <c r="BH19" s="153">
        <f>BB19*N19</f>
        <v>0.495</v>
      </c>
      <c r="BI19" s="150"/>
      <c r="BJ19" s="154"/>
      <c r="BK19" s="126"/>
      <c r="BL19" s="35">
        <v>1.5</v>
      </c>
      <c r="BM19" s="60"/>
      <c r="BN19" s="60"/>
      <c r="BO19" s="60"/>
      <c r="BP19" s="60"/>
      <c r="BQ19" s="63"/>
      <c r="BR19" s="153">
        <f>BL19*N19</f>
        <v>0.495</v>
      </c>
      <c r="BS19" s="133"/>
      <c r="BT19" s="132"/>
      <c r="BU19" s="126"/>
      <c r="BV19" s="34">
        <v>1.5</v>
      </c>
      <c r="BW19" s="60"/>
      <c r="BX19" s="60"/>
      <c r="BY19" s="60"/>
      <c r="BZ19" s="60"/>
      <c r="CA19" s="63"/>
      <c r="CB19" s="165">
        <f t="shared" si="8"/>
        <v>0.495</v>
      </c>
      <c r="CC19" s="133"/>
      <c r="CD19" s="154"/>
      <c r="CE19" s="126"/>
      <c r="CF19" s="34">
        <v>1.5</v>
      </c>
      <c r="CG19" s="60"/>
      <c r="CH19" s="60"/>
      <c r="CI19" s="60"/>
      <c r="CJ19" s="60"/>
      <c r="CK19" s="63"/>
      <c r="CL19" s="132">
        <f>CF19*N19</f>
        <v>0.495</v>
      </c>
      <c r="CM19" s="133"/>
      <c r="CN19" s="154"/>
    </row>
    <row r="20" spans="1:92" s="6" customFormat="1" ht="29" x14ac:dyDescent="0.35">
      <c r="A20" s="275" t="s">
        <v>10</v>
      </c>
      <c r="B20" s="272" t="s">
        <v>7</v>
      </c>
      <c r="C20" s="221">
        <v>1.5</v>
      </c>
      <c r="D20" s="43" t="s">
        <v>149</v>
      </c>
      <c r="E20" s="117">
        <v>1.5</v>
      </c>
      <c r="F20" s="223" t="s">
        <v>53</v>
      </c>
      <c r="G20" s="231">
        <v>1</v>
      </c>
      <c r="H20" s="23">
        <v>1</v>
      </c>
      <c r="I20" s="232">
        <v>2</v>
      </c>
      <c r="J20" s="42">
        <v>5</v>
      </c>
      <c r="K20" s="40"/>
      <c r="L20" s="210">
        <f t="shared" si="9"/>
        <v>5</v>
      </c>
      <c r="M20" s="238">
        <f t="shared" si="10"/>
        <v>10</v>
      </c>
      <c r="N20" s="244">
        <v>0.33</v>
      </c>
      <c r="O20" s="60"/>
      <c r="P20" s="60"/>
      <c r="Q20" s="60"/>
      <c r="R20" s="60"/>
      <c r="S20" s="60"/>
      <c r="T20" s="63"/>
      <c r="U20" s="68"/>
      <c r="V20" s="77"/>
      <c r="W20" s="130"/>
      <c r="X20" s="35">
        <v>1.5</v>
      </c>
      <c r="Y20" s="60"/>
      <c r="Z20" s="60"/>
      <c r="AA20" s="60"/>
      <c r="AB20" s="60"/>
      <c r="AC20" s="63"/>
      <c r="AD20" s="132">
        <f>X20*N20</f>
        <v>0.495</v>
      </c>
      <c r="AE20" s="133"/>
      <c r="AF20" s="132"/>
      <c r="AG20" s="126"/>
      <c r="AH20" s="35">
        <v>1.5</v>
      </c>
      <c r="AI20" s="60"/>
      <c r="AJ20" s="60"/>
      <c r="AK20" s="60"/>
      <c r="AL20" s="60"/>
      <c r="AM20" s="63"/>
      <c r="AN20" s="153">
        <f>AH20*N20</f>
        <v>0.495</v>
      </c>
      <c r="AO20" s="133"/>
      <c r="AP20" s="165"/>
      <c r="AQ20" s="166"/>
      <c r="AR20" s="35">
        <v>1.5</v>
      </c>
      <c r="AS20" s="60"/>
      <c r="AT20" s="60"/>
      <c r="AU20" s="60"/>
      <c r="AV20" s="60"/>
      <c r="AW20" s="63"/>
      <c r="AX20" s="156">
        <f t="shared" si="7"/>
        <v>0.495</v>
      </c>
      <c r="AY20" s="150"/>
      <c r="AZ20" s="155"/>
      <c r="BA20" s="166"/>
      <c r="BB20" s="35">
        <v>1.5</v>
      </c>
      <c r="BC20" s="60"/>
      <c r="BD20" s="60"/>
      <c r="BE20" s="60"/>
      <c r="BF20" s="60"/>
      <c r="BG20" s="60"/>
      <c r="BH20" s="153">
        <f>BB20*N20</f>
        <v>0.495</v>
      </c>
      <c r="BI20" s="150"/>
      <c r="BJ20" s="155"/>
      <c r="BK20" s="166"/>
      <c r="BL20" s="35">
        <v>1.5</v>
      </c>
      <c r="BM20" s="60"/>
      <c r="BN20" s="60"/>
      <c r="BO20" s="60"/>
      <c r="BP20" s="60"/>
      <c r="BQ20" s="63"/>
      <c r="BR20" s="153">
        <f>BL20*N20</f>
        <v>0.495</v>
      </c>
      <c r="BS20" s="150"/>
      <c r="BT20" s="165"/>
      <c r="BU20" s="166"/>
      <c r="BV20" s="34">
        <v>1.5</v>
      </c>
      <c r="BW20" s="60"/>
      <c r="BX20" s="60"/>
      <c r="BY20" s="60"/>
      <c r="BZ20" s="60"/>
      <c r="CA20" s="63"/>
      <c r="CB20" s="165">
        <f t="shared" si="8"/>
        <v>0.495</v>
      </c>
      <c r="CC20" s="150"/>
      <c r="CD20" s="155"/>
      <c r="CE20" s="166"/>
      <c r="CF20" s="34">
        <v>1.5</v>
      </c>
      <c r="CG20" s="60"/>
      <c r="CH20" s="60"/>
      <c r="CI20" s="60"/>
      <c r="CJ20" s="60"/>
      <c r="CK20" s="63"/>
      <c r="CL20" s="132">
        <f>CF20*N20</f>
        <v>0.495</v>
      </c>
      <c r="CM20" s="150"/>
      <c r="CN20" s="155"/>
    </row>
    <row r="21" spans="1:92" s="3" customFormat="1" ht="29" x14ac:dyDescent="0.35">
      <c r="A21" s="275" t="s">
        <v>11</v>
      </c>
      <c r="B21" s="272" t="s">
        <v>7</v>
      </c>
      <c r="C21" s="221">
        <v>1.5</v>
      </c>
      <c r="D21" s="43" t="s">
        <v>149</v>
      </c>
      <c r="E21" s="117">
        <v>1.5</v>
      </c>
      <c r="F21" s="223" t="s">
        <v>53</v>
      </c>
      <c r="G21" s="231">
        <v>1</v>
      </c>
      <c r="H21" s="23">
        <v>1</v>
      </c>
      <c r="I21" s="232">
        <v>2</v>
      </c>
      <c r="J21" s="42">
        <v>5</v>
      </c>
      <c r="K21" s="40"/>
      <c r="L21" s="210">
        <f t="shared" si="9"/>
        <v>5</v>
      </c>
      <c r="M21" s="238">
        <f t="shared" si="10"/>
        <v>10</v>
      </c>
      <c r="N21" s="244">
        <v>0.33</v>
      </c>
      <c r="O21" s="60"/>
      <c r="P21" s="60"/>
      <c r="Q21" s="60"/>
      <c r="R21" s="60"/>
      <c r="S21" s="60"/>
      <c r="T21" s="63"/>
      <c r="U21" s="68"/>
      <c r="V21" s="77"/>
      <c r="W21" s="130"/>
      <c r="X21" s="35">
        <v>1.5</v>
      </c>
      <c r="Y21" s="60"/>
      <c r="Z21" s="60"/>
      <c r="AA21" s="60"/>
      <c r="AB21" s="60"/>
      <c r="AC21" s="63"/>
      <c r="AD21" s="132">
        <f>X21*N21</f>
        <v>0.495</v>
      </c>
      <c r="AE21" s="133"/>
      <c r="AF21" s="132"/>
      <c r="AG21" s="126"/>
      <c r="AH21" s="35">
        <v>1.5</v>
      </c>
      <c r="AI21" s="60"/>
      <c r="AJ21" s="60"/>
      <c r="AK21" s="60"/>
      <c r="AL21" s="60"/>
      <c r="AM21" s="63"/>
      <c r="AN21" s="153">
        <f>AH21*N21</f>
        <v>0.495</v>
      </c>
      <c r="AO21" s="133"/>
      <c r="AP21" s="132"/>
      <c r="AQ21" s="126"/>
      <c r="AR21" s="35">
        <v>1.5</v>
      </c>
      <c r="AS21" s="60"/>
      <c r="AT21" s="60"/>
      <c r="AU21" s="60"/>
      <c r="AV21" s="60"/>
      <c r="AW21" s="63"/>
      <c r="AX21" s="156">
        <f t="shared" si="7"/>
        <v>0.495</v>
      </c>
      <c r="AY21" s="150"/>
      <c r="AZ21" s="154"/>
      <c r="BA21" s="126"/>
      <c r="BB21" s="35">
        <v>1.5</v>
      </c>
      <c r="BC21" s="60"/>
      <c r="BD21" s="60"/>
      <c r="BE21" s="60"/>
      <c r="BF21" s="60"/>
      <c r="BG21" s="60"/>
      <c r="BH21" s="153">
        <f>BB21*N21</f>
        <v>0.495</v>
      </c>
      <c r="BI21" s="133"/>
      <c r="BJ21" s="154"/>
      <c r="BK21" s="126"/>
      <c r="BL21" s="35">
        <v>1.5</v>
      </c>
      <c r="BM21" s="60"/>
      <c r="BN21" s="60"/>
      <c r="BO21" s="60"/>
      <c r="BP21" s="60"/>
      <c r="BQ21" s="63"/>
      <c r="BR21" s="153">
        <f>BL21*N21</f>
        <v>0.495</v>
      </c>
      <c r="BS21" s="133"/>
      <c r="BT21" s="132"/>
      <c r="BU21" s="126"/>
      <c r="BV21" s="34">
        <v>1.5</v>
      </c>
      <c r="BW21" s="60"/>
      <c r="BX21" s="60"/>
      <c r="BY21" s="60"/>
      <c r="BZ21" s="60"/>
      <c r="CA21" s="63"/>
      <c r="CB21" s="165">
        <f t="shared" si="8"/>
        <v>0.495</v>
      </c>
      <c r="CC21" s="133"/>
      <c r="CD21" s="154"/>
      <c r="CE21" s="126"/>
      <c r="CF21" s="34">
        <v>1.5</v>
      </c>
      <c r="CG21" s="60"/>
      <c r="CH21" s="60"/>
      <c r="CI21" s="60"/>
      <c r="CJ21" s="60"/>
      <c r="CK21" s="63"/>
      <c r="CL21" s="132">
        <f>CF21*N21</f>
        <v>0.495</v>
      </c>
      <c r="CM21" s="133"/>
      <c r="CN21" s="154"/>
    </row>
    <row r="22" spans="1:92" s="6" customFormat="1" x14ac:dyDescent="0.35">
      <c r="A22" s="277" t="s">
        <v>42</v>
      </c>
      <c r="B22" s="273" t="s">
        <v>32</v>
      </c>
      <c r="C22" s="221">
        <v>1</v>
      </c>
      <c r="D22" s="43" t="s">
        <v>151</v>
      </c>
      <c r="E22" s="118">
        <v>1.5</v>
      </c>
      <c r="F22" s="223" t="s">
        <v>146</v>
      </c>
      <c r="G22" s="231">
        <v>0.75</v>
      </c>
      <c r="H22" s="23">
        <v>1</v>
      </c>
      <c r="I22" s="232">
        <v>2</v>
      </c>
      <c r="J22" s="13">
        <v>3</v>
      </c>
      <c r="K22" s="218"/>
      <c r="L22" s="211">
        <f t="shared" si="9"/>
        <v>3</v>
      </c>
      <c r="M22" s="239">
        <f t="shared" si="10"/>
        <v>6</v>
      </c>
      <c r="N22" s="244">
        <v>0.33</v>
      </c>
      <c r="O22" s="60"/>
      <c r="P22" s="60"/>
      <c r="Q22" s="60"/>
      <c r="R22" s="60"/>
      <c r="S22" s="255">
        <v>1.5</v>
      </c>
      <c r="T22" s="63"/>
      <c r="U22" s="68"/>
      <c r="V22" s="77">
        <f>S22*N22</f>
        <v>0.495</v>
      </c>
      <c r="W22" s="130"/>
      <c r="X22" s="60"/>
      <c r="Y22" s="60"/>
      <c r="Z22" s="60"/>
      <c r="AA22" s="60"/>
      <c r="AB22" s="255">
        <v>1.5</v>
      </c>
      <c r="AC22" s="63"/>
      <c r="AD22" s="132"/>
      <c r="AE22" s="133"/>
      <c r="AF22" s="68">
        <f>AB22*N22</f>
        <v>0.495</v>
      </c>
      <c r="AG22" s="126"/>
      <c r="AH22" s="65"/>
      <c r="AI22" s="60"/>
      <c r="AJ22" s="60"/>
      <c r="AK22" s="65"/>
      <c r="AL22" s="255">
        <v>1.5</v>
      </c>
      <c r="AM22" s="63"/>
      <c r="AN22" s="156"/>
      <c r="AO22" s="150"/>
      <c r="AP22" s="165">
        <f>AL22*N22</f>
        <v>0.495</v>
      </c>
      <c r="AQ22" s="166"/>
      <c r="AR22" s="65"/>
      <c r="AS22" s="60"/>
      <c r="AT22" s="60"/>
      <c r="AU22" s="60"/>
      <c r="AV22" s="255">
        <v>1.5</v>
      </c>
      <c r="AW22" s="63"/>
      <c r="AX22" s="156"/>
      <c r="AY22" s="150"/>
      <c r="AZ22" s="155">
        <f>AV22*N22</f>
        <v>0.495</v>
      </c>
      <c r="BA22" s="166"/>
      <c r="BB22" s="65"/>
      <c r="BC22" s="60"/>
      <c r="BD22" s="60"/>
      <c r="BE22" s="65"/>
      <c r="BF22" s="255">
        <v>1.5</v>
      </c>
      <c r="BG22" s="60"/>
      <c r="BH22" s="156"/>
      <c r="BI22" s="150"/>
      <c r="BJ22" s="155">
        <f>BF22*N22</f>
        <v>0.495</v>
      </c>
      <c r="BK22" s="166"/>
      <c r="BL22" s="65"/>
      <c r="BM22" s="60"/>
      <c r="BN22" s="60"/>
      <c r="BO22" s="65"/>
      <c r="BP22" s="255">
        <v>1.5</v>
      </c>
      <c r="BQ22" s="63"/>
      <c r="BR22" s="156"/>
      <c r="BS22" s="150"/>
      <c r="BT22" s="165">
        <f>BP22*N22</f>
        <v>0.495</v>
      </c>
      <c r="BU22" s="166"/>
      <c r="BV22" s="179"/>
      <c r="BW22" s="60"/>
      <c r="BX22" s="60"/>
      <c r="BY22" s="60"/>
      <c r="BZ22" s="255">
        <v>1.5</v>
      </c>
      <c r="CA22" s="63"/>
      <c r="CB22" s="165"/>
      <c r="CC22" s="150"/>
      <c r="CD22" s="155">
        <f>BZ22*N22</f>
        <v>0.495</v>
      </c>
      <c r="CE22" s="166"/>
      <c r="CF22" s="179"/>
      <c r="CG22" s="60"/>
      <c r="CH22" s="60"/>
      <c r="CI22" s="65"/>
      <c r="CJ22" s="255">
        <v>1.5</v>
      </c>
      <c r="CK22" s="63"/>
      <c r="CL22" s="165"/>
      <c r="CM22" s="150"/>
      <c r="CN22" s="155">
        <f>CJ22*N22</f>
        <v>0.495</v>
      </c>
    </row>
    <row r="23" spans="1:92" s="3" customFormat="1" x14ac:dyDescent="0.35">
      <c r="A23" s="277" t="s">
        <v>44</v>
      </c>
      <c r="B23" s="273" t="s">
        <v>46</v>
      </c>
      <c r="C23" s="221">
        <v>1</v>
      </c>
      <c r="D23" s="43" t="s">
        <v>150</v>
      </c>
      <c r="E23" s="118">
        <v>1.5</v>
      </c>
      <c r="F23" s="223" t="s">
        <v>146</v>
      </c>
      <c r="G23" s="231">
        <v>0.75</v>
      </c>
      <c r="H23" s="23">
        <v>1</v>
      </c>
      <c r="I23" s="232">
        <v>2</v>
      </c>
      <c r="J23" s="13">
        <v>3</v>
      </c>
      <c r="K23" s="218"/>
      <c r="L23" s="211">
        <f t="shared" si="9"/>
        <v>3</v>
      </c>
      <c r="M23" s="239">
        <f t="shared" si="10"/>
        <v>6</v>
      </c>
      <c r="N23" s="244">
        <v>0.33</v>
      </c>
      <c r="O23" s="60"/>
      <c r="P23" s="60"/>
      <c r="Q23" s="60"/>
      <c r="R23" s="60"/>
      <c r="S23" s="255">
        <v>1.5</v>
      </c>
      <c r="T23" s="63"/>
      <c r="U23" s="68"/>
      <c r="V23" s="77">
        <f>S23*N23</f>
        <v>0.495</v>
      </c>
      <c r="W23" s="130"/>
      <c r="X23" s="60"/>
      <c r="Y23" s="60"/>
      <c r="Z23" s="60"/>
      <c r="AA23" s="60"/>
      <c r="AB23" s="255">
        <v>1.5</v>
      </c>
      <c r="AC23" s="63"/>
      <c r="AD23" s="132"/>
      <c r="AE23" s="133"/>
      <c r="AF23" s="68">
        <f>AB23*N23</f>
        <v>0.495</v>
      </c>
      <c r="AG23" s="126"/>
      <c r="AH23" s="65"/>
      <c r="AI23" s="60"/>
      <c r="AJ23" s="60"/>
      <c r="AK23" s="65"/>
      <c r="AL23" s="255">
        <v>1.5</v>
      </c>
      <c r="AM23" s="63"/>
      <c r="AN23" s="153"/>
      <c r="AO23" s="133"/>
      <c r="AP23" s="165">
        <f>AL23*N23</f>
        <v>0.495</v>
      </c>
      <c r="AQ23" s="126"/>
      <c r="AR23" s="65"/>
      <c r="AS23" s="60"/>
      <c r="AT23" s="60"/>
      <c r="AU23" s="60"/>
      <c r="AV23" s="255">
        <v>1.5</v>
      </c>
      <c r="AW23" s="63"/>
      <c r="AX23" s="153"/>
      <c r="AY23" s="133"/>
      <c r="AZ23" s="155">
        <f>AV23*N23</f>
        <v>0.495</v>
      </c>
      <c r="BA23" s="126"/>
      <c r="BB23" s="65"/>
      <c r="BC23" s="60"/>
      <c r="BD23" s="60"/>
      <c r="BE23" s="65"/>
      <c r="BF23" s="255">
        <v>1.5</v>
      </c>
      <c r="BG23" s="60"/>
      <c r="BH23" s="153"/>
      <c r="BI23" s="133"/>
      <c r="BJ23" s="155">
        <f>BF23*N23</f>
        <v>0.495</v>
      </c>
      <c r="BK23" s="126"/>
      <c r="BL23" s="65"/>
      <c r="BM23" s="60"/>
      <c r="BN23" s="60"/>
      <c r="BO23" s="65"/>
      <c r="BP23" s="255">
        <v>1.5</v>
      </c>
      <c r="BQ23" s="63"/>
      <c r="BR23" s="153"/>
      <c r="BS23" s="133"/>
      <c r="BT23" s="165">
        <f>BP23*N23</f>
        <v>0.495</v>
      </c>
      <c r="BU23" s="126"/>
      <c r="BV23" s="179"/>
      <c r="BW23" s="60"/>
      <c r="BX23" s="60"/>
      <c r="BY23" s="60"/>
      <c r="BZ23" s="255">
        <v>1.5</v>
      </c>
      <c r="CA23" s="63"/>
      <c r="CB23" s="132"/>
      <c r="CC23" s="133"/>
      <c r="CD23" s="155">
        <f>BZ23*N23</f>
        <v>0.495</v>
      </c>
      <c r="CE23" s="126"/>
      <c r="CF23" s="179"/>
      <c r="CG23" s="60"/>
      <c r="CH23" s="60"/>
      <c r="CI23" s="65"/>
      <c r="CJ23" s="255">
        <v>1.5</v>
      </c>
      <c r="CK23" s="63"/>
      <c r="CL23" s="132"/>
      <c r="CM23" s="133"/>
      <c r="CN23" s="155">
        <f>CJ23*N23</f>
        <v>0.495</v>
      </c>
    </row>
    <row r="24" spans="1:92" s="3" customFormat="1" ht="29" x14ac:dyDescent="0.35">
      <c r="A24" s="41" t="s">
        <v>48</v>
      </c>
      <c r="B24" s="272" t="s">
        <v>12</v>
      </c>
      <c r="C24" s="221">
        <v>0.5</v>
      </c>
      <c r="D24" s="278" t="s">
        <v>13</v>
      </c>
      <c r="E24" s="119">
        <v>0.5</v>
      </c>
      <c r="F24" s="224" t="s">
        <v>114</v>
      </c>
      <c r="G24" s="233"/>
      <c r="H24" s="114">
        <v>1</v>
      </c>
      <c r="I24" s="234">
        <v>1</v>
      </c>
      <c r="J24" s="226">
        <v>3</v>
      </c>
      <c r="K24" s="219"/>
      <c r="L24" s="212">
        <f t="shared" si="9"/>
        <v>3</v>
      </c>
      <c r="M24" s="240">
        <f t="shared" si="10"/>
        <v>3</v>
      </c>
      <c r="N24" s="244">
        <v>0.33</v>
      </c>
      <c r="O24" s="60"/>
      <c r="P24" s="60"/>
      <c r="Q24" s="60"/>
      <c r="R24" s="60"/>
      <c r="S24" s="60"/>
      <c r="T24" s="63"/>
      <c r="U24" s="68"/>
      <c r="V24" s="77"/>
      <c r="W24" s="130"/>
      <c r="X24" s="60"/>
      <c r="Y24" s="60"/>
      <c r="Z24" s="60"/>
      <c r="AA24" s="60"/>
      <c r="AB24" s="256"/>
      <c r="AC24" s="63"/>
      <c r="AD24" s="132"/>
      <c r="AE24" s="133"/>
      <c r="AF24" s="132"/>
      <c r="AG24" s="126"/>
      <c r="AH24" s="60"/>
      <c r="AI24" s="60"/>
      <c r="AJ24" s="60"/>
      <c r="AK24" s="60"/>
      <c r="AL24" s="60"/>
      <c r="AM24" s="63"/>
      <c r="AN24" s="153"/>
      <c r="AO24" s="133"/>
      <c r="AP24" s="132"/>
      <c r="AQ24" s="126"/>
      <c r="AR24" s="60"/>
      <c r="AS24" s="60"/>
      <c r="AT24" s="60"/>
      <c r="AU24" s="60"/>
      <c r="AV24" s="60"/>
      <c r="AW24" s="63"/>
      <c r="AX24" s="153"/>
      <c r="AY24" s="133"/>
      <c r="AZ24" s="154"/>
      <c r="BA24" s="126"/>
      <c r="BB24" s="60"/>
      <c r="BC24" s="60"/>
      <c r="BD24" s="60"/>
      <c r="BE24" s="60"/>
      <c r="BF24" s="60"/>
      <c r="BG24" s="60"/>
      <c r="BH24" s="153"/>
      <c r="BI24" s="133"/>
      <c r="BJ24" s="154"/>
      <c r="BK24" s="126"/>
      <c r="BL24" s="60"/>
      <c r="BM24" s="60"/>
      <c r="BN24" s="60"/>
      <c r="BO24" s="60"/>
      <c r="BP24" s="60"/>
      <c r="BQ24" s="63"/>
      <c r="BR24" s="153"/>
      <c r="BS24" s="133"/>
      <c r="BT24" s="132"/>
      <c r="BU24" s="126"/>
      <c r="BV24" s="59"/>
      <c r="BW24" s="60"/>
      <c r="BX24" s="60"/>
      <c r="BY24" s="60"/>
      <c r="BZ24" s="60"/>
      <c r="CA24" s="63"/>
      <c r="CB24" s="132"/>
      <c r="CC24" s="133"/>
      <c r="CD24" s="154"/>
      <c r="CE24" s="126"/>
      <c r="CF24" s="59"/>
      <c r="CG24" s="60"/>
      <c r="CH24" s="60"/>
      <c r="CI24" s="60"/>
      <c r="CJ24" s="60"/>
      <c r="CK24" s="63"/>
      <c r="CL24" s="132"/>
      <c r="CM24" s="133"/>
      <c r="CN24" s="154"/>
    </row>
    <row r="25" spans="1:92" s="6" customFormat="1" ht="29" x14ac:dyDescent="0.35">
      <c r="A25" s="41" t="s">
        <v>49</v>
      </c>
      <c r="B25" s="272" t="s">
        <v>14</v>
      </c>
      <c r="C25" s="221">
        <v>1</v>
      </c>
      <c r="D25" s="278" t="s">
        <v>13</v>
      </c>
      <c r="E25" s="119">
        <v>1</v>
      </c>
      <c r="F25" s="224" t="s">
        <v>114</v>
      </c>
      <c r="G25" s="233"/>
      <c r="H25" s="114">
        <v>1</v>
      </c>
      <c r="I25" s="234">
        <v>1</v>
      </c>
      <c r="J25" s="226">
        <v>3</v>
      </c>
      <c r="K25" s="219"/>
      <c r="L25" s="212">
        <f t="shared" si="9"/>
        <v>3</v>
      </c>
      <c r="M25" s="240">
        <f t="shared" si="10"/>
        <v>3</v>
      </c>
      <c r="N25" s="244">
        <v>0.33</v>
      </c>
      <c r="O25" s="60"/>
      <c r="P25" s="60"/>
      <c r="Q25" s="60"/>
      <c r="R25" s="60"/>
      <c r="S25" s="60"/>
      <c r="T25" s="63"/>
      <c r="U25" s="68"/>
      <c r="V25" s="77"/>
      <c r="W25" s="130"/>
      <c r="X25" s="60"/>
      <c r="Y25" s="60"/>
      <c r="Z25" s="60"/>
      <c r="AA25" s="60"/>
      <c r="AB25" s="60"/>
      <c r="AC25" s="63"/>
      <c r="AD25" s="132"/>
      <c r="AE25" s="133"/>
      <c r="AF25" s="132"/>
      <c r="AG25" s="126"/>
      <c r="AH25" s="60"/>
      <c r="AI25" s="60"/>
      <c r="AJ25" s="60"/>
      <c r="AK25" s="60"/>
      <c r="AL25" s="60"/>
      <c r="AM25" s="63"/>
      <c r="AN25" s="156"/>
      <c r="AO25" s="150"/>
      <c r="AP25" s="165"/>
      <c r="AQ25" s="166"/>
      <c r="AR25" s="60"/>
      <c r="AS25" s="60"/>
      <c r="AT25" s="60"/>
      <c r="AU25" s="60"/>
      <c r="AV25" s="60"/>
      <c r="AW25" s="63"/>
      <c r="AX25" s="156"/>
      <c r="AY25" s="150"/>
      <c r="AZ25" s="155"/>
      <c r="BA25" s="166"/>
      <c r="BB25" s="60"/>
      <c r="BC25" s="60"/>
      <c r="BD25" s="60"/>
      <c r="BE25" s="60"/>
      <c r="BF25" s="60"/>
      <c r="BG25" s="60"/>
      <c r="BH25" s="156"/>
      <c r="BI25" s="150"/>
      <c r="BJ25" s="155"/>
      <c r="BK25" s="166"/>
      <c r="BL25" s="60"/>
      <c r="BM25" s="60"/>
      <c r="BN25" s="60"/>
      <c r="BO25" s="60"/>
      <c r="BP25" s="60"/>
      <c r="BQ25" s="63"/>
      <c r="BR25" s="156"/>
      <c r="BS25" s="150"/>
      <c r="BT25" s="165"/>
      <c r="BU25" s="166"/>
      <c r="BV25" s="59"/>
      <c r="BW25" s="60"/>
      <c r="BX25" s="60"/>
      <c r="BY25" s="60"/>
      <c r="BZ25" s="60"/>
      <c r="CA25" s="63"/>
      <c r="CB25" s="165"/>
      <c r="CC25" s="150"/>
      <c r="CD25" s="155"/>
      <c r="CE25" s="166"/>
      <c r="CF25" s="59"/>
      <c r="CG25" s="60"/>
      <c r="CH25" s="60"/>
      <c r="CI25" s="60"/>
      <c r="CJ25" s="60"/>
      <c r="CK25" s="63"/>
      <c r="CL25" s="165"/>
      <c r="CM25" s="150"/>
      <c r="CN25" s="155"/>
    </row>
    <row r="26" spans="1:92" s="3" customFormat="1" ht="26.4" customHeight="1" thickBot="1" x14ac:dyDescent="0.4">
      <c r="A26" s="44" t="s">
        <v>50</v>
      </c>
      <c r="B26" s="274" t="s">
        <v>15</v>
      </c>
      <c r="C26" s="271">
        <v>1</v>
      </c>
      <c r="D26" s="279" t="s">
        <v>13</v>
      </c>
      <c r="E26" s="120">
        <v>1</v>
      </c>
      <c r="F26" s="225"/>
      <c r="G26" s="235"/>
      <c r="H26" s="236">
        <v>1</v>
      </c>
      <c r="I26" s="237">
        <v>1</v>
      </c>
      <c r="J26" s="227">
        <v>5</v>
      </c>
      <c r="K26" s="220"/>
      <c r="L26" s="213">
        <f t="shared" si="9"/>
        <v>5</v>
      </c>
      <c r="M26" s="241">
        <f t="shared" si="10"/>
        <v>5</v>
      </c>
      <c r="N26" s="245">
        <v>0.5</v>
      </c>
      <c r="O26" s="62"/>
      <c r="P26" s="62"/>
      <c r="Q26" s="62"/>
      <c r="R26" s="62"/>
      <c r="S26" s="62"/>
      <c r="T26" s="64"/>
      <c r="U26" s="69"/>
      <c r="V26" s="78"/>
      <c r="W26" s="131"/>
      <c r="X26" s="62"/>
      <c r="Y26" s="62"/>
      <c r="Z26" s="62"/>
      <c r="AA26" s="62"/>
      <c r="AB26" s="62"/>
      <c r="AC26" s="64"/>
      <c r="AD26" s="134"/>
      <c r="AE26" s="135"/>
      <c r="AF26" s="134"/>
      <c r="AG26" s="138"/>
      <c r="AH26" s="62"/>
      <c r="AI26" s="62"/>
      <c r="AJ26" s="62"/>
      <c r="AK26" s="62"/>
      <c r="AL26" s="62"/>
      <c r="AM26" s="64"/>
      <c r="AN26" s="157"/>
      <c r="AO26" s="135"/>
      <c r="AP26" s="134"/>
      <c r="AQ26" s="138"/>
      <c r="AR26" s="62"/>
      <c r="AS26" s="62"/>
      <c r="AT26" s="62"/>
      <c r="AU26" s="62"/>
      <c r="AV26" s="62"/>
      <c r="AW26" s="64"/>
      <c r="AX26" s="157"/>
      <c r="AY26" s="135"/>
      <c r="AZ26" s="158"/>
      <c r="BA26" s="138"/>
      <c r="BB26" s="62"/>
      <c r="BC26" s="62"/>
      <c r="BD26" s="62"/>
      <c r="BE26" s="62"/>
      <c r="BF26" s="62"/>
      <c r="BG26" s="62"/>
      <c r="BH26" s="157"/>
      <c r="BI26" s="135"/>
      <c r="BJ26" s="158"/>
      <c r="BK26" s="138"/>
      <c r="BL26" s="62"/>
      <c r="BM26" s="62"/>
      <c r="BN26" s="62"/>
      <c r="BO26" s="62"/>
      <c r="BP26" s="62"/>
      <c r="BQ26" s="64"/>
      <c r="BR26" s="157"/>
      <c r="BS26" s="135"/>
      <c r="BT26" s="134"/>
      <c r="BU26" s="138"/>
      <c r="BV26" s="61"/>
      <c r="BW26" s="62"/>
      <c r="BX26" s="62"/>
      <c r="BY26" s="62"/>
      <c r="BZ26" s="62"/>
      <c r="CA26" s="64"/>
      <c r="CB26" s="134"/>
      <c r="CC26" s="135"/>
      <c r="CD26" s="158"/>
      <c r="CE26" s="138"/>
      <c r="CF26" s="61"/>
      <c r="CG26" s="62"/>
      <c r="CH26" s="62"/>
      <c r="CI26" s="62"/>
      <c r="CJ26" s="62"/>
      <c r="CK26" s="64"/>
      <c r="CL26" s="134"/>
      <c r="CM26" s="135"/>
      <c r="CN26" s="158"/>
    </row>
    <row r="27" spans="1:92" customFormat="1" x14ac:dyDescent="0.35">
      <c r="L27" s="214">
        <f>SUM(L15:L26)</f>
        <v>62</v>
      </c>
      <c r="M27" s="214">
        <f>SUM(M15:M26)</f>
        <v>93</v>
      </c>
      <c r="U27" s="70"/>
      <c r="V27" s="70"/>
      <c r="W27" s="70"/>
      <c r="BH27" s="167"/>
      <c r="BI27" s="167"/>
      <c r="BJ27" s="167"/>
    </row>
    <row r="28" spans="1:92" x14ac:dyDescent="0.35">
      <c r="L28" s="215" t="s">
        <v>115</v>
      </c>
      <c r="M28" s="216"/>
      <c r="BH28" s="168"/>
      <c r="BI28" s="168"/>
      <c r="BJ28" s="168"/>
    </row>
  </sheetData>
  <mergeCells count="1">
    <mergeCell ref="A12:B12"/>
  </mergeCells>
  <dataValidations disablePrompts="1" count="1">
    <dataValidation type="list" allowBlank="1" showInputMessage="1" showErrorMessage="1" sqref="A27:A53">
      <formula1>#REF!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K15"/>
  <sheetViews>
    <sheetView zoomScale="120" zoomScaleNormal="120" workbookViewId="0">
      <selection activeCell="E15" sqref="E15"/>
    </sheetView>
  </sheetViews>
  <sheetFormatPr baseColWidth="10" defaultRowHeight="14.5" x14ac:dyDescent="0.35"/>
  <cols>
    <col min="1" max="1" width="5.6328125" customWidth="1"/>
    <col min="2" max="2" width="10" customWidth="1"/>
    <col min="3" max="3" width="7.54296875" customWidth="1"/>
    <col min="4" max="4" width="9.81640625" customWidth="1"/>
    <col min="5" max="5" width="38.90625" customWidth="1"/>
    <col min="6" max="6" width="28.36328125" customWidth="1"/>
    <col min="7" max="7" width="8" customWidth="1"/>
    <col min="8" max="8" width="9.6328125" customWidth="1"/>
  </cols>
  <sheetData>
    <row r="2" spans="2:11" x14ac:dyDescent="0.35">
      <c r="B2" t="s">
        <v>16</v>
      </c>
    </row>
    <row r="5" spans="2:11" ht="43.5" x14ac:dyDescent="0.35">
      <c r="B5" s="2" t="s">
        <v>0</v>
      </c>
      <c r="C5" s="2" t="s">
        <v>17</v>
      </c>
      <c r="D5" s="2" t="s">
        <v>18</v>
      </c>
      <c r="E5" s="2" t="s">
        <v>19</v>
      </c>
      <c r="F5" s="2" t="s">
        <v>1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2:11" x14ac:dyDescent="0.35">
      <c r="B6" s="9" t="s">
        <v>3</v>
      </c>
      <c r="C6" s="7" t="s">
        <v>25</v>
      </c>
      <c r="D6" s="7" t="s">
        <v>26</v>
      </c>
      <c r="E6" s="7" t="s">
        <v>27</v>
      </c>
      <c r="F6" s="7" t="s">
        <v>28</v>
      </c>
      <c r="G6" s="7">
        <v>60</v>
      </c>
      <c r="H6" s="7">
        <v>61.34</v>
      </c>
      <c r="I6" s="7" t="s">
        <v>29</v>
      </c>
      <c r="J6" s="7" t="s">
        <v>29</v>
      </c>
      <c r="K6" s="7" t="s">
        <v>30</v>
      </c>
    </row>
    <row r="7" spans="2:11" x14ac:dyDescent="0.35">
      <c r="B7" s="9" t="s">
        <v>5</v>
      </c>
      <c r="C7" s="7" t="s">
        <v>25</v>
      </c>
      <c r="D7" s="7" t="s">
        <v>26</v>
      </c>
      <c r="E7" s="7" t="s">
        <v>27</v>
      </c>
      <c r="F7" s="7" t="s">
        <v>28</v>
      </c>
      <c r="G7" s="7">
        <v>60</v>
      </c>
      <c r="H7" s="7">
        <v>60.41</v>
      </c>
      <c r="I7" s="7" t="s">
        <v>29</v>
      </c>
      <c r="J7" s="7" t="s">
        <v>29</v>
      </c>
      <c r="K7" s="7" t="s">
        <v>30</v>
      </c>
    </row>
    <row r="8" spans="2:11" x14ac:dyDescent="0.35">
      <c r="B8" s="9" t="s">
        <v>6</v>
      </c>
      <c r="C8" s="7" t="s">
        <v>25</v>
      </c>
      <c r="D8" s="7" t="s">
        <v>26</v>
      </c>
      <c r="E8" s="7" t="s">
        <v>31</v>
      </c>
      <c r="F8" s="7" t="s">
        <v>32</v>
      </c>
      <c r="G8" s="7">
        <v>25</v>
      </c>
      <c r="H8" s="7">
        <v>29.11</v>
      </c>
      <c r="I8" s="7" t="s">
        <v>33</v>
      </c>
      <c r="J8" s="7" t="s">
        <v>33</v>
      </c>
      <c r="K8" s="7" t="s">
        <v>34</v>
      </c>
    </row>
    <row r="9" spans="2:11" x14ac:dyDescent="0.35">
      <c r="B9" s="9" t="s">
        <v>8</v>
      </c>
      <c r="C9" s="7" t="s">
        <v>25</v>
      </c>
      <c r="D9" s="7" t="s">
        <v>26</v>
      </c>
      <c r="E9" s="7" t="s">
        <v>31</v>
      </c>
      <c r="F9" s="7" t="s">
        <v>32</v>
      </c>
      <c r="G9" s="7">
        <v>25</v>
      </c>
      <c r="H9" s="7">
        <v>29.11</v>
      </c>
      <c r="I9" s="7" t="s">
        <v>33</v>
      </c>
      <c r="J9" s="7" t="s">
        <v>33</v>
      </c>
      <c r="K9" s="7" t="s">
        <v>34</v>
      </c>
    </row>
    <row r="10" spans="2:11" x14ac:dyDescent="0.35">
      <c r="B10" s="9" t="s">
        <v>9</v>
      </c>
      <c r="C10" s="7" t="s">
        <v>25</v>
      </c>
      <c r="D10" s="7" t="s">
        <v>26</v>
      </c>
      <c r="E10" s="7" t="s">
        <v>35</v>
      </c>
      <c r="F10" s="7" t="s">
        <v>32</v>
      </c>
      <c r="G10" s="7">
        <v>30</v>
      </c>
      <c r="H10" s="7">
        <v>30.72</v>
      </c>
      <c r="I10" s="7" t="s">
        <v>33</v>
      </c>
      <c r="J10" s="7" t="s">
        <v>33</v>
      </c>
      <c r="K10" s="7" t="s">
        <v>34</v>
      </c>
    </row>
    <row r="11" spans="2:11" x14ac:dyDescent="0.35">
      <c r="B11" s="9" t="s">
        <v>10</v>
      </c>
      <c r="C11" s="7" t="s">
        <v>25</v>
      </c>
      <c r="D11" s="7" t="s">
        <v>26</v>
      </c>
      <c r="E11" s="7" t="s">
        <v>35</v>
      </c>
      <c r="F11" s="7" t="s">
        <v>32</v>
      </c>
      <c r="G11" s="7">
        <v>30</v>
      </c>
      <c r="H11" s="7">
        <v>30.72</v>
      </c>
      <c r="I11" s="7" t="s">
        <v>33</v>
      </c>
      <c r="J11" s="7" t="s">
        <v>33</v>
      </c>
      <c r="K11" s="7" t="s">
        <v>34</v>
      </c>
    </row>
    <row r="12" spans="2:11" x14ac:dyDescent="0.35">
      <c r="B12" s="9" t="s">
        <v>11</v>
      </c>
      <c r="C12" s="7" t="s">
        <v>25</v>
      </c>
      <c r="D12" s="7" t="s">
        <v>26</v>
      </c>
      <c r="E12" s="7" t="s">
        <v>35</v>
      </c>
      <c r="F12" s="7" t="s">
        <v>32</v>
      </c>
      <c r="G12" s="7">
        <v>30</v>
      </c>
      <c r="H12" s="7">
        <v>32.57</v>
      </c>
      <c r="I12" s="7" t="s">
        <v>36</v>
      </c>
      <c r="J12" s="7" t="s">
        <v>36</v>
      </c>
      <c r="K12" s="7" t="s">
        <v>34</v>
      </c>
    </row>
    <row r="13" spans="2:11" hidden="1" x14ac:dyDescent="0.35">
      <c r="B13" s="10" t="s">
        <v>37</v>
      </c>
      <c r="C13" s="10" t="s">
        <v>25</v>
      </c>
      <c r="D13" s="10" t="s">
        <v>26</v>
      </c>
      <c r="E13" s="10" t="s">
        <v>38</v>
      </c>
      <c r="F13" s="7" t="s">
        <v>39</v>
      </c>
      <c r="G13" s="7">
        <v>16</v>
      </c>
      <c r="H13" s="7">
        <v>16.02</v>
      </c>
      <c r="I13" s="7" t="s">
        <v>40</v>
      </c>
      <c r="J13" s="7" t="s">
        <v>40</v>
      </c>
      <c r="K13" s="7" t="s">
        <v>41</v>
      </c>
    </row>
    <row r="14" spans="2:11" x14ac:dyDescent="0.35">
      <c r="B14" s="11" t="s">
        <v>42</v>
      </c>
      <c r="C14" s="7" t="s">
        <v>25</v>
      </c>
      <c r="D14" s="7" t="s">
        <v>26</v>
      </c>
      <c r="E14" s="11" t="s">
        <v>43</v>
      </c>
      <c r="F14" s="11" t="s">
        <v>32</v>
      </c>
      <c r="G14" s="7">
        <v>30</v>
      </c>
      <c r="H14" s="7">
        <v>36.020000000000003</v>
      </c>
      <c r="I14" s="7" t="s">
        <v>36</v>
      </c>
      <c r="J14" s="7" t="s">
        <v>36</v>
      </c>
      <c r="K14" s="7" t="s">
        <v>34</v>
      </c>
    </row>
    <row r="15" spans="2:11" x14ac:dyDescent="0.35">
      <c r="B15" s="11" t="s">
        <v>44</v>
      </c>
      <c r="C15" s="7" t="s">
        <v>25</v>
      </c>
      <c r="D15" s="7" t="s">
        <v>26</v>
      </c>
      <c r="E15" s="11" t="s">
        <v>45</v>
      </c>
      <c r="F15" s="11" t="s">
        <v>46</v>
      </c>
      <c r="G15" s="7">
        <v>30</v>
      </c>
      <c r="H15" s="7">
        <v>30.82</v>
      </c>
      <c r="I15" s="7" t="s">
        <v>29</v>
      </c>
      <c r="J15" s="7" t="s">
        <v>29</v>
      </c>
      <c r="K15" s="7" t="s">
        <v>47</v>
      </c>
    </row>
  </sheetData>
  <autoFilter ref="B5:K15">
    <filterColumn colId="3">
      <filters>
        <filter val="barn samlet i endoskopienhet J-bygg"/>
        <filter val="Bronkoskopi samlet i endoskopienhet J-bygg"/>
        <filter val="endoskopi, gastroskopi"/>
        <filter val="endoskopi, koloskopi"/>
        <filter val="ERCP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3"/>
  <sheetViews>
    <sheetView workbookViewId="0">
      <selection activeCell="G12" sqref="G12"/>
    </sheetView>
  </sheetViews>
  <sheetFormatPr baseColWidth="10" defaultRowHeight="14.5" x14ac:dyDescent="0.35"/>
  <cols>
    <col min="1" max="1" width="4" customWidth="1"/>
    <col min="2" max="2" width="8.36328125" customWidth="1"/>
    <col min="3" max="3" width="12" style="81" customWidth="1"/>
  </cols>
  <sheetData>
    <row r="2" spans="2:4" x14ac:dyDescent="0.35">
      <c r="B2" s="82" t="s">
        <v>96</v>
      </c>
      <c r="C2" s="83" t="s">
        <v>97</v>
      </c>
      <c r="D2" s="82"/>
    </row>
    <row r="3" spans="2:4" x14ac:dyDescent="0.35">
      <c r="B3">
        <v>1</v>
      </c>
      <c r="C3" s="81">
        <f>B3/60</f>
        <v>1.6666666666666666E-2</v>
      </c>
    </row>
    <row r="4" spans="2:4" ht="12.65" customHeight="1" x14ac:dyDescent="0.35">
      <c r="B4">
        <v>2</v>
      </c>
      <c r="C4" s="81">
        <f t="shared" ref="C4:C63" si="0">B4/60</f>
        <v>3.3333333333333333E-2</v>
      </c>
    </row>
    <row r="5" spans="2:4" ht="12.65" customHeight="1" x14ac:dyDescent="0.35">
      <c r="B5">
        <v>3</v>
      </c>
      <c r="C5" s="81">
        <f t="shared" si="0"/>
        <v>0.05</v>
      </c>
    </row>
    <row r="6" spans="2:4" ht="12.65" customHeight="1" x14ac:dyDescent="0.35">
      <c r="B6">
        <v>4</v>
      </c>
      <c r="C6" s="81">
        <f t="shared" si="0"/>
        <v>6.6666666666666666E-2</v>
      </c>
    </row>
    <row r="7" spans="2:4" ht="12.65" customHeight="1" x14ac:dyDescent="0.35">
      <c r="B7">
        <v>5</v>
      </c>
      <c r="C7" s="81">
        <f t="shared" si="0"/>
        <v>8.3333333333333329E-2</v>
      </c>
    </row>
    <row r="8" spans="2:4" x14ac:dyDescent="0.35">
      <c r="B8">
        <v>6</v>
      </c>
      <c r="C8" s="81">
        <f t="shared" si="0"/>
        <v>0.1</v>
      </c>
    </row>
    <row r="9" spans="2:4" x14ac:dyDescent="0.35">
      <c r="B9">
        <v>7</v>
      </c>
      <c r="C9" s="81">
        <f t="shared" si="0"/>
        <v>0.11666666666666667</v>
      </c>
    </row>
    <row r="10" spans="2:4" x14ac:dyDescent="0.35">
      <c r="B10">
        <v>8</v>
      </c>
      <c r="C10" s="81">
        <f t="shared" si="0"/>
        <v>0.13333333333333333</v>
      </c>
    </row>
    <row r="11" spans="2:4" x14ac:dyDescent="0.35">
      <c r="B11">
        <v>9</v>
      </c>
      <c r="C11" s="81">
        <f t="shared" si="0"/>
        <v>0.15</v>
      </c>
    </row>
    <row r="12" spans="2:4" x14ac:dyDescent="0.35">
      <c r="B12">
        <v>10</v>
      </c>
      <c r="C12" s="81">
        <f t="shared" si="0"/>
        <v>0.16666666666666666</v>
      </c>
    </row>
    <row r="13" spans="2:4" x14ac:dyDescent="0.35">
      <c r="B13">
        <v>11</v>
      </c>
      <c r="C13" s="81">
        <f t="shared" si="0"/>
        <v>0.18333333333333332</v>
      </c>
    </row>
    <row r="14" spans="2:4" x14ac:dyDescent="0.35">
      <c r="B14" s="84">
        <v>12</v>
      </c>
      <c r="C14" s="85">
        <f t="shared" si="0"/>
        <v>0.2</v>
      </c>
    </row>
    <row r="15" spans="2:4" x14ac:dyDescent="0.35">
      <c r="B15">
        <v>13</v>
      </c>
      <c r="C15" s="81">
        <f t="shared" si="0"/>
        <v>0.21666666666666667</v>
      </c>
    </row>
    <row r="16" spans="2:4" x14ac:dyDescent="0.35">
      <c r="B16">
        <v>14</v>
      </c>
      <c r="C16" s="81">
        <f t="shared" si="0"/>
        <v>0.23333333333333334</v>
      </c>
    </row>
    <row r="17" spans="2:3" x14ac:dyDescent="0.35">
      <c r="B17" s="84">
        <v>15</v>
      </c>
      <c r="C17" s="85">
        <f t="shared" si="0"/>
        <v>0.25</v>
      </c>
    </row>
    <row r="18" spans="2:3" x14ac:dyDescent="0.35">
      <c r="B18">
        <v>16</v>
      </c>
      <c r="C18" s="81">
        <f t="shared" si="0"/>
        <v>0.26666666666666666</v>
      </c>
    </row>
    <row r="19" spans="2:3" x14ac:dyDescent="0.35">
      <c r="B19">
        <v>17</v>
      </c>
      <c r="C19" s="81">
        <f t="shared" si="0"/>
        <v>0.28333333333333333</v>
      </c>
    </row>
    <row r="20" spans="2:3" x14ac:dyDescent="0.35">
      <c r="B20" s="84">
        <v>18</v>
      </c>
      <c r="C20" s="85">
        <f t="shared" si="0"/>
        <v>0.3</v>
      </c>
    </row>
    <row r="21" spans="2:3" x14ac:dyDescent="0.35">
      <c r="B21">
        <v>19</v>
      </c>
      <c r="C21" s="81">
        <f t="shared" si="0"/>
        <v>0.31666666666666665</v>
      </c>
    </row>
    <row r="22" spans="2:3" x14ac:dyDescent="0.35">
      <c r="B22">
        <v>20</v>
      </c>
      <c r="C22" s="81">
        <f t="shared" si="0"/>
        <v>0.33333333333333331</v>
      </c>
    </row>
    <row r="23" spans="2:3" x14ac:dyDescent="0.35">
      <c r="B23" s="84">
        <v>21</v>
      </c>
      <c r="C23" s="85">
        <f t="shared" si="0"/>
        <v>0.35</v>
      </c>
    </row>
    <row r="24" spans="2:3" x14ac:dyDescent="0.35">
      <c r="B24">
        <v>22</v>
      </c>
      <c r="C24" s="81">
        <f t="shared" si="0"/>
        <v>0.36666666666666664</v>
      </c>
    </row>
    <row r="25" spans="2:3" x14ac:dyDescent="0.35">
      <c r="B25">
        <v>23</v>
      </c>
      <c r="C25" s="81">
        <f t="shared" si="0"/>
        <v>0.38333333333333336</v>
      </c>
    </row>
    <row r="26" spans="2:3" x14ac:dyDescent="0.35">
      <c r="B26" s="84">
        <v>24</v>
      </c>
      <c r="C26" s="85">
        <f t="shared" si="0"/>
        <v>0.4</v>
      </c>
    </row>
    <row r="27" spans="2:3" x14ac:dyDescent="0.35">
      <c r="B27">
        <v>25</v>
      </c>
      <c r="C27" s="81">
        <f t="shared" si="0"/>
        <v>0.41666666666666669</v>
      </c>
    </row>
    <row r="28" spans="2:3" x14ac:dyDescent="0.35">
      <c r="B28">
        <v>26</v>
      </c>
      <c r="C28" s="81">
        <f t="shared" si="0"/>
        <v>0.43333333333333335</v>
      </c>
    </row>
    <row r="29" spans="2:3" x14ac:dyDescent="0.35">
      <c r="B29" s="84">
        <v>27</v>
      </c>
      <c r="C29" s="85">
        <f t="shared" si="0"/>
        <v>0.45</v>
      </c>
    </row>
    <row r="30" spans="2:3" x14ac:dyDescent="0.35">
      <c r="B30">
        <v>28</v>
      </c>
      <c r="C30" s="81">
        <f t="shared" si="0"/>
        <v>0.46666666666666667</v>
      </c>
    </row>
    <row r="31" spans="2:3" x14ac:dyDescent="0.35">
      <c r="B31">
        <v>29</v>
      </c>
      <c r="C31" s="81">
        <f t="shared" si="0"/>
        <v>0.48333333333333334</v>
      </c>
    </row>
    <row r="32" spans="2:3" x14ac:dyDescent="0.35">
      <c r="B32" s="84">
        <v>30</v>
      </c>
      <c r="C32" s="85">
        <f t="shared" si="0"/>
        <v>0.5</v>
      </c>
    </row>
    <row r="33" spans="2:3" x14ac:dyDescent="0.35">
      <c r="B33">
        <v>31</v>
      </c>
      <c r="C33" s="81">
        <f t="shared" si="0"/>
        <v>0.51666666666666672</v>
      </c>
    </row>
    <row r="34" spans="2:3" x14ac:dyDescent="0.35">
      <c r="B34">
        <v>32</v>
      </c>
      <c r="C34" s="81">
        <f t="shared" si="0"/>
        <v>0.53333333333333333</v>
      </c>
    </row>
    <row r="35" spans="2:3" x14ac:dyDescent="0.35">
      <c r="B35" s="84">
        <v>33</v>
      </c>
      <c r="C35" s="85">
        <f t="shared" si="0"/>
        <v>0.55000000000000004</v>
      </c>
    </row>
    <row r="36" spans="2:3" x14ac:dyDescent="0.35">
      <c r="B36">
        <v>34</v>
      </c>
      <c r="C36" s="81">
        <f t="shared" si="0"/>
        <v>0.56666666666666665</v>
      </c>
    </row>
    <row r="37" spans="2:3" x14ac:dyDescent="0.35">
      <c r="B37">
        <v>35</v>
      </c>
      <c r="C37" s="81">
        <f t="shared" si="0"/>
        <v>0.58333333333333337</v>
      </c>
    </row>
    <row r="38" spans="2:3" x14ac:dyDescent="0.35">
      <c r="B38" s="84">
        <v>36</v>
      </c>
      <c r="C38" s="85">
        <f t="shared" si="0"/>
        <v>0.6</v>
      </c>
    </row>
    <row r="39" spans="2:3" x14ac:dyDescent="0.35">
      <c r="B39">
        <v>37</v>
      </c>
      <c r="C39" s="81">
        <f t="shared" si="0"/>
        <v>0.6166666666666667</v>
      </c>
    </row>
    <row r="40" spans="2:3" x14ac:dyDescent="0.35">
      <c r="B40">
        <v>38</v>
      </c>
      <c r="C40" s="81">
        <f t="shared" si="0"/>
        <v>0.6333333333333333</v>
      </c>
    </row>
    <row r="41" spans="2:3" x14ac:dyDescent="0.35">
      <c r="B41">
        <v>39</v>
      </c>
      <c r="C41" s="81">
        <f t="shared" si="0"/>
        <v>0.65</v>
      </c>
    </row>
    <row r="42" spans="2:3" x14ac:dyDescent="0.35">
      <c r="B42">
        <v>40</v>
      </c>
      <c r="C42" s="81">
        <f t="shared" si="0"/>
        <v>0.66666666666666663</v>
      </c>
    </row>
    <row r="43" spans="2:3" x14ac:dyDescent="0.35">
      <c r="B43">
        <v>41</v>
      </c>
      <c r="C43" s="81">
        <f t="shared" si="0"/>
        <v>0.68333333333333335</v>
      </c>
    </row>
    <row r="44" spans="2:3" x14ac:dyDescent="0.35">
      <c r="B44" s="84">
        <v>42</v>
      </c>
      <c r="C44" s="85">
        <f t="shared" si="0"/>
        <v>0.7</v>
      </c>
    </row>
    <row r="45" spans="2:3" x14ac:dyDescent="0.35">
      <c r="B45">
        <v>43</v>
      </c>
      <c r="C45" s="81">
        <f t="shared" si="0"/>
        <v>0.71666666666666667</v>
      </c>
    </row>
    <row r="46" spans="2:3" x14ac:dyDescent="0.35">
      <c r="B46">
        <v>44</v>
      </c>
      <c r="C46" s="81">
        <f t="shared" si="0"/>
        <v>0.73333333333333328</v>
      </c>
    </row>
    <row r="47" spans="2:3" x14ac:dyDescent="0.35">
      <c r="B47">
        <v>45</v>
      </c>
      <c r="C47" s="81">
        <f t="shared" si="0"/>
        <v>0.75</v>
      </c>
    </row>
    <row r="48" spans="2:3" x14ac:dyDescent="0.35">
      <c r="B48">
        <v>46</v>
      </c>
      <c r="C48" s="81">
        <f t="shared" si="0"/>
        <v>0.76666666666666672</v>
      </c>
    </row>
    <row r="49" spans="2:3" x14ac:dyDescent="0.35">
      <c r="B49">
        <v>47</v>
      </c>
      <c r="C49" s="81">
        <f t="shared" si="0"/>
        <v>0.78333333333333333</v>
      </c>
    </row>
    <row r="50" spans="2:3" x14ac:dyDescent="0.35">
      <c r="B50" s="84">
        <v>48</v>
      </c>
      <c r="C50" s="85">
        <f t="shared" si="0"/>
        <v>0.8</v>
      </c>
    </row>
    <row r="51" spans="2:3" x14ac:dyDescent="0.35">
      <c r="B51">
        <v>49</v>
      </c>
      <c r="C51" s="81">
        <f t="shared" si="0"/>
        <v>0.81666666666666665</v>
      </c>
    </row>
    <row r="52" spans="2:3" x14ac:dyDescent="0.35">
      <c r="B52">
        <v>50</v>
      </c>
      <c r="C52" s="81">
        <f t="shared" si="0"/>
        <v>0.83333333333333337</v>
      </c>
    </row>
    <row r="53" spans="2:3" x14ac:dyDescent="0.35">
      <c r="B53">
        <v>51</v>
      </c>
      <c r="C53" s="81">
        <f t="shared" si="0"/>
        <v>0.85</v>
      </c>
    </row>
    <row r="54" spans="2:3" x14ac:dyDescent="0.35">
      <c r="B54">
        <v>52</v>
      </c>
      <c r="C54" s="81">
        <f t="shared" si="0"/>
        <v>0.8666666666666667</v>
      </c>
    </row>
    <row r="55" spans="2:3" x14ac:dyDescent="0.35">
      <c r="B55">
        <v>53</v>
      </c>
      <c r="C55" s="81">
        <f t="shared" si="0"/>
        <v>0.8833333333333333</v>
      </c>
    </row>
    <row r="56" spans="2:3" x14ac:dyDescent="0.35">
      <c r="B56" s="84">
        <v>54</v>
      </c>
      <c r="C56" s="85">
        <f t="shared" si="0"/>
        <v>0.9</v>
      </c>
    </row>
    <row r="57" spans="2:3" x14ac:dyDescent="0.35">
      <c r="B57">
        <v>55</v>
      </c>
      <c r="C57" s="81">
        <f t="shared" si="0"/>
        <v>0.91666666666666663</v>
      </c>
    </row>
    <row r="58" spans="2:3" x14ac:dyDescent="0.35">
      <c r="B58">
        <v>56</v>
      </c>
      <c r="C58" s="81">
        <f t="shared" si="0"/>
        <v>0.93333333333333335</v>
      </c>
    </row>
    <row r="59" spans="2:3" x14ac:dyDescent="0.35">
      <c r="B59">
        <v>57</v>
      </c>
      <c r="C59" s="81">
        <f t="shared" si="0"/>
        <v>0.95</v>
      </c>
    </row>
    <row r="60" spans="2:3" x14ac:dyDescent="0.35">
      <c r="B60">
        <v>58</v>
      </c>
      <c r="C60" s="81">
        <f t="shared" si="0"/>
        <v>0.96666666666666667</v>
      </c>
    </row>
    <row r="61" spans="2:3" x14ac:dyDescent="0.35">
      <c r="B61">
        <v>59</v>
      </c>
      <c r="C61" s="81">
        <f t="shared" si="0"/>
        <v>0.98333333333333328</v>
      </c>
    </row>
    <row r="62" spans="2:3" x14ac:dyDescent="0.35">
      <c r="B62" s="84">
        <v>60</v>
      </c>
      <c r="C62" s="85">
        <f t="shared" si="0"/>
        <v>1</v>
      </c>
    </row>
    <row r="63" spans="2:3" x14ac:dyDescent="0.35">
      <c r="B63">
        <v>61</v>
      </c>
      <c r="C63" s="81">
        <f t="shared" si="0"/>
        <v>1.0166666666666666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Laber og aktivitet 2030 KUN NRH</vt:lpstr>
      <vt:lpstr>Laber J4</vt:lpstr>
      <vt:lpstr>Minutter-desimal</vt:lpstr>
    </vt:vector>
  </TitlesOfParts>
  <Company>Helse Sør-Øst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Else Riise</dc:creator>
  <cp:lastModifiedBy>Elise Emilsen Bakke</cp:lastModifiedBy>
  <dcterms:created xsi:type="dcterms:W3CDTF">2023-09-07T12:11:43Z</dcterms:created>
  <dcterms:modified xsi:type="dcterms:W3CDTF">2023-09-25T13:11:22Z</dcterms:modified>
</cp:coreProperties>
</file>